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firstSheet="16" activeTab="17"/>
  </bookViews>
  <sheets>
    <sheet name="Зав.с-ка на Буџ. на РМ 2011" sheetId="1" r:id="rId1"/>
    <sheet name="Бил. на прих. на Буџ.РМ ставки " sheetId="2" r:id="rId2"/>
    <sheet name="Бил.на расх.Буџ.РМ по ставки " sheetId="3" r:id="rId3"/>
    <sheet name="Бил.на прих.на Цен.Буџ.по ставк" sheetId="4" r:id="rId4"/>
    <sheet name="Бил.на расх.на Цен.Буџ.по ставк" sheetId="5" r:id="rId5"/>
    <sheet name="Бил.на прих.Цен.Буџ.по буџ.кори" sheetId="6" r:id="rId6"/>
    <sheet name="Бил.на расх.Цен.буџ по буџ.кори" sheetId="7" r:id="rId7"/>
    <sheet name="Буџ.расх. по функ. на Цен.Буџет" sheetId="8" r:id="rId8"/>
    <sheet name="Владини прог. на Цен.буџет" sheetId="9" r:id="rId9"/>
    <sheet name="Прег.на развој. потпрограми" sheetId="10" r:id="rId10"/>
    <sheet name="Аг.Држ.Пат-Бил.прих.став и наме" sheetId="11" r:id="rId11"/>
    <sheet name="Аг.Држ.Пат-Бил.расх.став и наме" sheetId="12" r:id="rId12"/>
    <sheet name="ФЗО на РМ-Бил.прих.став и намен" sheetId="13" r:id="rId13"/>
    <sheet name="ФЗО на РМ-Бил.расх.став. и наме" sheetId="14" r:id="rId14"/>
    <sheet name="АВРМ-Бил.прих.ставка и намена" sheetId="15" r:id="rId15"/>
    <sheet name="АВРМ-Бил.расх.ставка и намена" sheetId="16" r:id="rId16"/>
    <sheet name="ФПИО РМ-Бил.на прих.став и наме" sheetId="17" r:id="rId17"/>
    <sheet name="ФПИО РМ-Бил.расх. ставка и наме" sheetId="18" r:id="rId18"/>
  </sheets>
  <definedNames>
    <definedName name="_xlnm._FilterDatabase" localSheetId="17" hidden="1">'ФПИО РМ-Бил.расх. ставка и наме'!$B$3:$F$24</definedName>
  </definedNames>
  <calcPr calcId="124519"/>
</workbook>
</file>

<file path=xl/calcChain.xml><?xml version="1.0" encoding="utf-8"?>
<calcChain xmlns="http://schemas.openxmlformats.org/spreadsheetml/2006/main">
  <c r="F24" i="18"/>
  <c r="F21"/>
  <c r="E24"/>
  <c r="E21"/>
  <c r="F19"/>
  <c r="E19"/>
  <c r="F15"/>
  <c r="E15"/>
  <c r="F8"/>
  <c r="E8"/>
  <c r="F4"/>
  <c r="E4"/>
  <c r="F16" i="17"/>
  <c r="E16"/>
  <c r="F14"/>
  <c r="E14"/>
  <c r="F12"/>
  <c r="E12"/>
  <c r="F10"/>
  <c r="E10"/>
  <c r="E7"/>
  <c r="F4"/>
  <c r="E4"/>
  <c r="F21" i="16"/>
  <c r="E21"/>
  <c r="F19"/>
  <c r="E19"/>
  <c r="F17"/>
  <c r="E17"/>
  <c r="F14"/>
  <c r="E14"/>
  <c r="F7"/>
  <c r="E7"/>
  <c r="F4"/>
  <c r="E4"/>
  <c r="F14" i="15"/>
  <c r="E14"/>
  <c r="F12"/>
  <c r="E12"/>
  <c r="E10"/>
  <c r="F6"/>
  <c r="E6"/>
  <c r="F4"/>
  <c r="E4"/>
  <c r="F23" i="14"/>
  <c r="E23"/>
  <c r="F20"/>
  <c r="E20"/>
  <c r="F18"/>
  <c r="E18"/>
  <c r="F16"/>
  <c r="E16"/>
  <c r="F8"/>
  <c r="E8"/>
  <c r="F4"/>
  <c r="E4"/>
  <c r="F10" i="13"/>
  <c r="E10"/>
  <c r="F8"/>
  <c r="E8"/>
  <c r="F6"/>
  <c r="E6"/>
  <c r="F4"/>
  <c r="E4"/>
  <c r="F25" i="12"/>
  <c r="E25"/>
  <c r="F23"/>
  <c r="E23"/>
  <c r="F18"/>
  <c r="E18"/>
  <c r="F16"/>
  <c r="E16"/>
  <c r="F7"/>
  <c r="E7"/>
  <c r="F4"/>
  <c r="E4"/>
  <c r="P41" i="9"/>
  <c r="P9"/>
  <c r="I26"/>
  <c r="H39"/>
  <c r="F11"/>
  <c r="E39"/>
  <c r="E26"/>
  <c r="F13" i="11"/>
  <c r="E13"/>
  <c r="F11"/>
  <c r="E11"/>
  <c r="F9"/>
  <c r="E9"/>
  <c r="F6"/>
  <c r="E6"/>
  <c r="F4"/>
  <c r="E4"/>
  <c r="G195" i="10"/>
  <c r="G196"/>
  <c r="F195"/>
  <c r="F196"/>
  <c r="G192"/>
  <c r="G193"/>
  <c r="F192"/>
  <c r="F193"/>
  <c r="G189"/>
  <c r="G190"/>
  <c r="F189"/>
  <c r="F190"/>
  <c r="G186"/>
  <c r="G187"/>
  <c r="F186"/>
  <c r="F187"/>
  <c r="G180"/>
  <c r="F180"/>
  <c r="G184"/>
  <c r="F184"/>
  <c r="G181"/>
  <c r="F181"/>
  <c r="G172"/>
  <c r="F172"/>
  <c r="G177"/>
  <c r="F177"/>
  <c r="G173"/>
  <c r="F173"/>
  <c r="G161"/>
  <c r="F161"/>
  <c r="G169"/>
  <c r="F169"/>
  <c r="G162"/>
  <c r="F162"/>
  <c r="G156"/>
  <c r="F156"/>
  <c r="G159"/>
  <c r="F159"/>
  <c r="G157"/>
  <c r="F157"/>
  <c r="G151"/>
  <c r="F151"/>
  <c r="G154"/>
  <c r="F154"/>
  <c r="G152"/>
  <c r="F152"/>
  <c r="G148"/>
  <c r="G149"/>
  <c r="F148"/>
  <c r="F149"/>
  <c r="G145"/>
  <c r="G146"/>
  <c r="F145"/>
  <c r="F146"/>
  <c r="G128"/>
  <c r="F128"/>
  <c r="G143"/>
  <c r="F143"/>
  <c r="G140"/>
  <c r="F140"/>
  <c r="G129"/>
  <c r="F129"/>
  <c r="G120"/>
  <c r="F120"/>
  <c r="G121"/>
  <c r="F121"/>
  <c r="F126"/>
  <c r="G117"/>
  <c r="G118"/>
  <c r="F117"/>
  <c r="F118"/>
  <c r="G113"/>
  <c r="F113"/>
  <c r="G114"/>
  <c r="F114"/>
  <c r="G103"/>
  <c r="F103"/>
  <c r="G111"/>
  <c r="F111"/>
  <c r="G104"/>
  <c r="F104"/>
  <c r="G88"/>
  <c r="F88"/>
  <c r="G99"/>
  <c r="F99"/>
  <c r="G89"/>
  <c r="F89"/>
  <c r="G84"/>
  <c r="G85"/>
  <c r="F84"/>
  <c r="F85"/>
  <c r="G73"/>
  <c r="G81"/>
  <c r="F81"/>
  <c r="G79"/>
  <c r="F79"/>
  <c r="F73" s="1"/>
  <c r="G74"/>
  <c r="F74"/>
  <c r="F68"/>
  <c r="F71"/>
  <c r="F69"/>
  <c r="G63"/>
  <c r="F63"/>
  <c r="G66"/>
  <c r="F66"/>
  <c r="G64"/>
  <c r="F64"/>
  <c r="G53"/>
  <c r="F53"/>
  <c r="G58"/>
  <c r="F58"/>
  <c r="G54"/>
  <c r="F54"/>
  <c r="G48"/>
  <c r="F48"/>
  <c r="G49"/>
  <c r="F49"/>
  <c r="G51"/>
  <c r="F51"/>
  <c r="G45"/>
  <c r="G46"/>
  <c r="F45"/>
  <c r="F46"/>
  <c r="G39"/>
  <c r="F39"/>
  <c r="G40"/>
  <c r="F40"/>
  <c r="G43"/>
  <c r="F43"/>
  <c r="G33"/>
  <c r="F33"/>
  <c r="G34"/>
  <c r="F34"/>
  <c r="G37"/>
  <c r="F37"/>
  <c r="G26"/>
  <c r="F26"/>
  <c r="G31"/>
  <c r="F31"/>
  <c r="G27"/>
  <c r="F27"/>
  <c r="G23"/>
  <c r="G24"/>
  <c r="F23"/>
  <c r="F24"/>
  <c r="G15"/>
  <c r="G16"/>
  <c r="G21"/>
  <c r="F15"/>
  <c r="F21"/>
  <c r="F16"/>
  <c r="G11"/>
  <c r="F11"/>
  <c r="G12"/>
  <c r="F12"/>
  <c r="G8"/>
  <c r="F8"/>
  <c r="G5"/>
  <c r="F5"/>
  <c r="P39" i="9"/>
  <c r="P37"/>
  <c r="P35"/>
  <c r="P24"/>
  <c r="P13"/>
  <c r="P11"/>
  <c r="O39"/>
  <c r="O37"/>
  <c r="O35"/>
  <c r="O29"/>
  <c r="O26"/>
  <c r="O17"/>
  <c r="O13"/>
  <c r="O11"/>
  <c r="O9"/>
  <c r="O6"/>
  <c r="N39"/>
  <c r="N52" s="1"/>
  <c r="M39"/>
  <c r="M35"/>
  <c r="M29"/>
  <c r="M52" s="1"/>
  <c r="L41"/>
  <c r="L24"/>
  <c r="L13"/>
  <c r="L52" s="1"/>
  <c r="K41"/>
  <c r="K52" s="1"/>
  <c r="J52"/>
  <c r="I52"/>
  <c r="H52"/>
  <c r="G39"/>
  <c r="G37"/>
  <c r="G52" s="1"/>
  <c r="F41"/>
  <c r="F39"/>
  <c r="F37"/>
  <c r="F35"/>
  <c r="F29"/>
  <c r="F26"/>
  <c r="F17"/>
  <c r="F13"/>
  <c r="F9"/>
  <c r="E41"/>
  <c r="E37"/>
  <c r="E35"/>
  <c r="E29"/>
  <c r="E17"/>
  <c r="E13"/>
  <c r="E11"/>
  <c r="E9"/>
  <c r="E6"/>
  <c r="E52" s="1"/>
  <c r="P61" i="8"/>
  <c r="O61"/>
  <c r="N61"/>
  <c r="M61"/>
  <c r="L61"/>
  <c r="K61"/>
  <c r="J61"/>
  <c r="I61"/>
  <c r="H61"/>
  <c r="G61"/>
  <c r="F61"/>
  <c r="E61"/>
  <c r="P52"/>
  <c r="O52"/>
  <c r="N52"/>
  <c r="M52"/>
  <c r="L52"/>
  <c r="K52"/>
  <c r="J52"/>
  <c r="I52"/>
  <c r="H52"/>
  <c r="G52"/>
  <c r="F52"/>
  <c r="E52"/>
  <c r="P47"/>
  <c r="O47"/>
  <c r="N47"/>
  <c r="M47"/>
  <c r="J47"/>
  <c r="I47"/>
  <c r="H47"/>
  <c r="G47"/>
  <c r="F47"/>
  <c r="E47"/>
  <c r="P41"/>
  <c r="O41"/>
  <c r="N41"/>
  <c r="M41"/>
  <c r="L41"/>
  <c r="K41"/>
  <c r="H41"/>
  <c r="G41"/>
  <c r="F41"/>
  <c r="E41"/>
  <c r="P37"/>
  <c r="O37"/>
  <c r="N37"/>
  <c r="M37"/>
  <c r="L37"/>
  <c r="K37"/>
  <c r="J37"/>
  <c r="I37"/>
  <c r="H37"/>
  <c r="G37"/>
  <c r="F37"/>
  <c r="E37"/>
  <c r="P33"/>
  <c r="O33"/>
  <c r="N33"/>
  <c r="M33"/>
  <c r="J33"/>
  <c r="I33"/>
  <c r="H33"/>
  <c r="G33"/>
  <c r="F33"/>
  <c r="E33"/>
  <c r="P24"/>
  <c r="O24"/>
  <c r="N24"/>
  <c r="M24"/>
  <c r="L24"/>
  <c r="K24"/>
  <c r="J24"/>
  <c r="I24"/>
  <c r="H24"/>
  <c r="G24"/>
  <c r="F24"/>
  <c r="E24"/>
  <c r="P18"/>
  <c r="O18"/>
  <c r="N18"/>
  <c r="M18"/>
  <c r="L18"/>
  <c r="K18"/>
  <c r="J18"/>
  <c r="I18"/>
  <c r="H18"/>
  <c r="G18"/>
  <c r="F18"/>
  <c r="E18"/>
  <c r="P13"/>
  <c r="O13"/>
  <c r="N13"/>
  <c r="M13"/>
  <c r="J13"/>
  <c r="I13"/>
  <c r="J67"/>
  <c r="H13"/>
  <c r="H67" s="1"/>
  <c r="G13"/>
  <c r="G67" s="1"/>
  <c r="F13"/>
  <c r="F67" s="1"/>
  <c r="E13"/>
  <c r="E67" s="1"/>
  <c r="P6"/>
  <c r="P67" s="1"/>
  <c r="O6"/>
  <c r="O67" s="1"/>
  <c r="N6"/>
  <c r="N67" s="1"/>
  <c r="M6"/>
  <c r="M67" s="1"/>
  <c r="L6"/>
  <c r="L67" s="1"/>
  <c r="K6"/>
  <c r="K67" s="1"/>
  <c r="I6"/>
  <c r="I67" s="1"/>
  <c r="H6"/>
  <c r="G6"/>
  <c r="F6"/>
  <c r="E6"/>
  <c r="O78" i="7"/>
  <c r="M78"/>
  <c r="L78"/>
  <c r="K78"/>
  <c r="J78"/>
  <c r="I78"/>
  <c r="H78"/>
  <c r="G78"/>
  <c r="F78"/>
  <c r="O61" i="6"/>
  <c r="N61"/>
  <c r="M61"/>
  <c r="L61"/>
  <c r="K61"/>
  <c r="J61"/>
  <c r="I61"/>
  <c r="H61"/>
  <c r="G61"/>
  <c r="F61"/>
  <c r="E61"/>
  <c r="D61"/>
  <c r="P56" i="5"/>
  <c r="O56"/>
  <c r="N56"/>
  <c r="M56"/>
  <c r="L56"/>
  <c r="K56"/>
  <c r="J56"/>
  <c r="I56"/>
  <c r="H56"/>
  <c r="G56"/>
  <c r="F56"/>
  <c r="E56"/>
  <c r="P11"/>
  <c r="O11"/>
  <c r="F11"/>
  <c r="E11"/>
  <c r="P53"/>
  <c r="O53"/>
  <c r="K53"/>
  <c r="J53"/>
  <c r="I53"/>
  <c r="F53"/>
  <c r="E53"/>
  <c r="P42"/>
  <c r="O42"/>
  <c r="N42"/>
  <c r="M42"/>
  <c r="L42"/>
  <c r="K42"/>
  <c r="J42"/>
  <c r="I42"/>
  <c r="H42"/>
  <c r="G42"/>
  <c r="F42"/>
  <c r="E42"/>
  <c r="P40"/>
  <c r="O40"/>
  <c r="J40"/>
  <c r="I40"/>
  <c r="F40"/>
  <c r="E40"/>
  <c r="P34"/>
  <c r="O34"/>
  <c r="N34"/>
  <c r="M34"/>
  <c r="L34"/>
  <c r="K34"/>
  <c r="J34"/>
  <c r="I34"/>
  <c r="H34"/>
  <c r="G34"/>
  <c r="F34"/>
  <c r="E34"/>
  <c r="P30"/>
  <c r="O30"/>
  <c r="L30"/>
  <c r="K30"/>
  <c r="J30"/>
  <c r="I30"/>
  <c r="F30"/>
  <c r="E30"/>
  <c r="P26"/>
  <c r="O26"/>
  <c r="F26"/>
  <c r="E26"/>
  <c r="P22"/>
  <c r="O22"/>
  <c r="F22"/>
  <c r="E22"/>
  <c r="P14"/>
  <c r="O14"/>
  <c r="N14"/>
  <c r="M14"/>
  <c r="L14"/>
  <c r="K14"/>
  <c r="J14"/>
  <c r="I14"/>
  <c r="H14"/>
  <c r="G14"/>
  <c r="F14"/>
  <c r="E14"/>
  <c r="P6"/>
  <c r="O6"/>
  <c r="J6"/>
  <c r="I6"/>
  <c r="H6"/>
  <c r="G6"/>
  <c r="F6"/>
  <c r="E6"/>
  <c r="P35" i="4"/>
  <c r="O35"/>
  <c r="N35"/>
  <c r="M35"/>
  <c r="L35"/>
  <c r="K35"/>
  <c r="J35"/>
  <c r="I35"/>
  <c r="H35"/>
  <c r="G35"/>
  <c r="F35"/>
  <c r="E35"/>
  <c r="P33"/>
  <c r="O33"/>
  <c r="L33"/>
  <c r="K33"/>
  <c r="F33"/>
  <c r="E33"/>
  <c r="P30"/>
  <c r="O30"/>
  <c r="L30"/>
  <c r="K30"/>
  <c r="F30"/>
  <c r="E30"/>
  <c r="P27"/>
  <c r="F27"/>
  <c r="P23"/>
  <c r="N23"/>
  <c r="L23"/>
  <c r="K23"/>
  <c r="J23"/>
  <c r="I23"/>
  <c r="H23"/>
  <c r="G23"/>
  <c r="P19"/>
  <c r="O19"/>
  <c r="J19"/>
  <c r="H19"/>
  <c r="G19"/>
  <c r="F19"/>
  <c r="E19"/>
  <c r="P13"/>
  <c r="O13"/>
  <c r="N13"/>
  <c r="M13"/>
  <c r="L13"/>
  <c r="J13"/>
  <c r="I13"/>
  <c r="H13"/>
  <c r="G13"/>
  <c r="F13"/>
  <c r="E13"/>
  <c r="P6"/>
  <c r="O6"/>
  <c r="N6"/>
  <c r="J6"/>
  <c r="I6"/>
  <c r="H6"/>
  <c r="G6"/>
  <c r="F6"/>
  <c r="E6"/>
  <c r="P54" i="3"/>
  <c r="O54"/>
  <c r="N54"/>
  <c r="M54"/>
  <c r="L54"/>
  <c r="K54"/>
  <c r="J54"/>
  <c r="I54"/>
  <c r="H54"/>
  <c r="G54"/>
  <c r="F54"/>
  <c r="E54"/>
  <c r="P51"/>
  <c r="O51"/>
  <c r="K51"/>
  <c r="J51"/>
  <c r="I51"/>
  <c r="F51"/>
  <c r="E51"/>
  <c r="P41"/>
  <c r="O41"/>
  <c r="N41"/>
  <c r="M41"/>
  <c r="L41"/>
  <c r="K41"/>
  <c r="J41"/>
  <c r="I41"/>
  <c r="H41"/>
  <c r="G41"/>
  <c r="F41"/>
  <c r="E41"/>
  <c r="P36"/>
  <c r="O36"/>
  <c r="L36"/>
  <c r="K36"/>
  <c r="J36"/>
  <c r="I36"/>
  <c r="F36"/>
  <c r="E36"/>
  <c r="P30"/>
  <c r="O30"/>
  <c r="N30"/>
  <c r="M30"/>
  <c r="L30"/>
  <c r="K30"/>
  <c r="J30"/>
  <c r="I30"/>
  <c r="H30"/>
  <c r="G30"/>
  <c r="F30"/>
  <c r="E30"/>
  <c r="P26"/>
  <c r="O26"/>
  <c r="L26"/>
  <c r="K26"/>
  <c r="J26"/>
  <c r="I26"/>
  <c r="F26"/>
  <c r="E26"/>
  <c r="P22"/>
  <c r="O22"/>
  <c r="F22"/>
  <c r="E22"/>
  <c r="P14"/>
  <c r="O14"/>
  <c r="M14"/>
  <c r="L14"/>
  <c r="K14"/>
  <c r="J14"/>
  <c r="I14"/>
  <c r="H14"/>
  <c r="G14"/>
  <c r="F14"/>
  <c r="E14"/>
  <c r="P11"/>
  <c r="O11"/>
  <c r="F11"/>
  <c r="E11"/>
  <c r="P6"/>
  <c r="O6"/>
  <c r="J6"/>
  <c r="I6"/>
  <c r="H6"/>
  <c r="G6"/>
  <c r="F6"/>
  <c r="E6"/>
  <c r="P36" i="2"/>
  <c r="P38" s="1"/>
  <c r="O36"/>
  <c r="O38" s="1"/>
  <c r="L36"/>
  <c r="L38" s="1"/>
  <c r="K36"/>
  <c r="K38" s="1"/>
  <c r="F36"/>
  <c r="F38" s="1"/>
  <c r="E36"/>
  <c r="E38" s="1"/>
  <c r="P34"/>
  <c r="O34"/>
  <c r="F34"/>
  <c r="E34"/>
  <c r="P31"/>
  <c r="O31"/>
  <c r="L31"/>
  <c r="K31"/>
  <c r="J31"/>
  <c r="J38" s="1"/>
  <c r="F31"/>
  <c r="E31"/>
  <c r="P28"/>
  <c r="F28"/>
  <c r="P24"/>
  <c r="O24"/>
  <c r="N24"/>
  <c r="N38" s="1"/>
  <c r="L24"/>
  <c r="K24"/>
  <c r="J24"/>
  <c r="I24"/>
  <c r="I38" s="1"/>
  <c r="H24"/>
  <c r="H38" s="1"/>
  <c r="G24"/>
  <c r="G38" s="1"/>
  <c r="P20"/>
  <c r="O20"/>
  <c r="J20"/>
  <c r="H20"/>
  <c r="G20"/>
  <c r="F20"/>
  <c r="E20"/>
  <c r="P14"/>
  <c r="O14"/>
  <c r="N14"/>
  <c r="M14"/>
  <c r="M38" s="1"/>
  <c r="L14"/>
  <c r="J14"/>
  <c r="I14"/>
  <c r="H14"/>
  <c r="G14"/>
  <c r="F14"/>
  <c r="E14"/>
  <c r="P6"/>
  <c r="O6"/>
  <c r="N6"/>
  <c r="M6"/>
  <c r="L6"/>
  <c r="K6"/>
  <c r="J6"/>
  <c r="I6"/>
  <c r="H6"/>
  <c r="G6"/>
  <c r="F6"/>
  <c r="E6"/>
  <c r="C4" i="1"/>
  <c r="C8"/>
  <c r="D4"/>
</calcChain>
</file>

<file path=xl/sharedStrings.xml><?xml version="1.0" encoding="utf-8"?>
<sst xmlns="http://schemas.openxmlformats.org/spreadsheetml/2006/main" count="1132" uniqueCount="501">
  <si>
    <t xml:space="preserve">Завршна сметка на Буџетот на Република Македонија за 2011 година </t>
  </si>
  <si>
    <t>Планирани</t>
  </si>
  <si>
    <t>Остварени</t>
  </si>
  <si>
    <t>I Вкупни приходи</t>
  </si>
  <si>
    <t>изворни приходи</t>
  </si>
  <si>
    <t>капитални приходи</t>
  </si>
  <si>
    <t>странски донации</t>
  </si>
  <si>
    <t>II Вкупни расходи</t>
  </si>
  <si>
    <t>утврдени намени</t>
  </si>
  <si>
    <t>резерви</t>
  </si>
  <si>
    <t>III Дефицит</t>
  </si>
  <si>
    <t>Прилив</t>
  </si>
  <si>
    <t>Одлив</t>
  </si>
  <si>
    <t>Категорија</t>
  </si>
  <si>
    <t>Ставка</t>
  </si>
  <si>
    <t>Опис</t>
  </si>
  <si>
    <t>Приходи на Основен буџет и фондови</t>
  </si>
  <si>
    <t>Буџет</t>
  </si>
  <si>
    <t>Реализација</t>
  </si>
  <si>
    <t xml:space="preserve">Буџет </t>
  </si>
  <si>
    <t>Приходи од самофинансирачки активности</t>
  </si>
  <si>
    <t>Приходи од заеми</t>
  </si>
  <si>
    <t>Приходи од донации</t>
  </si>
  <si>
    <t>Вкупно приходи</t>
  </si>
  <si>
    <t>БУЏЕТ 2011</t>
  </si>
  <si>
    <t>вкупниот збир треба да е 148.659.000.000</t>
  </si>
  <si>
    <t>ДАНОЧНИ ПРИХОДИ</t>
  </si>
  <si>
    <t>Данок од доход, од добивка и од капитални добивки</t>
  </si>
  <si>
    <t>Придонеси за социјално осигурување</t>
  </si>
  <si>
    <t>Домашни даноци на стоки и услуги</t>
  </si>
  <si>
    <t>Данок од меѓународна трговија и трансакции 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</si>
  <si>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</si>
  <si>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</si>
  <si>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</si>
  <si>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НЕДАНОЧНИ ПРИХОДИ</t>
  </si>
  <si>
    <t>Претприемачки приход и приход од имот</t>
  </si>
  <si>
    <t>Глоби, судски и административни такси</t>
  </si>
  <si>
    <t>Такси и надоместоци</t>
  </si>
  <si>
    <t>Други владини услуги</t>
  </si>
  <si>
    <t>Други неданочни приходи</t>
  </si>
  <si>
    <t>КАПИТАЛНИ ПРИХОДИ</t>
  </si>
  <si>
    <t>Продажба на капитални средства</t>
  </si>
  <si>
    <t>Продажба на земјиште и нематеријални вложувања</t>
  </si>
  <si>
    <t>Приходи од дивиденди</t>
  </si>
  <si>
    <t>ТРАНСФЕРИ И ДОНАЦИИ</t>
  </si>
  <si>
    <t>Трансфери од други нивоа на власт</t>
  </si>
  <si>
    <t>Донации од странство</t>
  </si>
  <si>
    <t>Тековни донации</t>
  </si>
  <si>
    <t>вистинскиот збир е 1,877,874,170</t>
  </si>
  <si>
    <t>ДОМАШНО ЗАДОЛЖУВАЊЕ</t>
  </si>
  <si>
    <t>Кратко рочни позајмици од земјата</t>
  </si>
  <si>
    <t>Долго рочни обврзници</t>
  </si>
  <si>
    <t>ЗАДОЛЖУВАЊЕ ВО СТРАНСТВО</t>
  </si>
  <si>
    <t>Меѓународни развојни агенции</t>
  </si>
  <si>
    <t>Странски влади</t>
  </si>
  <si>
    <t>ПРОДАЖБА НА ХАРТИИ ОД ВРЕДНОСТ</t>
  </si>
  <si>
    <t>Продажба на хартии од вредност</t>
  </si>
  <si>
    <t>ПРИХОДИ ОД ОТПЛАТА НА ЗАЕМИ</t>
  </si>
  <si>
    <t>Приходи од наплатени дадени заеми</t>
  </si>
  <si>
    <r>
      <t>ВКУПНО</t>
    </r>
    <r>
      <rPr>
        <b/>
        <sz val="11"/>
        <color theme="1"/>
        <rFont val="Calibri"/>
        <family val="2"/>
      </rPr>
      <t>:</t>
    </r>
  </si>
  <si>
    <t>Биланс на приходи на Буџетот на Република Македонија по ставки</t>
  </si>
  <si>
    <t>Расходи на Основен буџет и фондови</t>
  </si>
  <si>
    <t>Биланс на расходи на Буџетот на Република Македонија по ставки</t>
  </si>
  <si>
    <t>Расходи од самофинансирачки активности</t>
  </si>
  <si>
    <t>Расходи од заеми</t>
  </si>
  <si>
    <t>Расходи од донации</t>
  </si>
  <si>
    <t>Вкупно Расходи</t>
  </si>
  <si>
    <t>ПЛАТИ И НАДОМЕСТОЦИ</t>
  </si>
  <si>
    <t>Основни плати</t>
  </si>
  <si>
    <t>Надоместоци</t>
  </si>
  <si>
    <t>Останати придонеси од плати</t>
  </si>
  <si>
    <t>РЕЗЕРВИ И НЕДЕФИНИРАНИ РАСХОДИ</t>
  </si>
  <si>
    <t xml:space="preserve">Постојана резерва (непредвидливи расходи) </t>
  </si>
  <si>
    <t xml:space="preserve">Тековни резерви (разновидни расходи) </t>
  </si>
  <si>
    <t>СТОКИ И УСЛУГИ</t>
  </si>
  <si>
    <t>Патни и дневни расходи</t>
  </si>
  <si>
    <t>Комунални услуги, греење, комуникација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</si>
  <si>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</si>
  <si>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</si>
  <si>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</si>
  <si>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</si>
  <si>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</si>
  <si>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ЕДИНИЦИТЕ НА ЛОКАЛНАТА САМОУПРАВА</t>
  </si>
  <si>
    <t>Дотации од ДДВ</t>
  </si>
  <si>
    <t>Наменски дотации</t>
  </si>
  <si>
    <t>Блок дотации</t>
  </si>
  <si>
    <t>КАМАТНИ ПЛАЌАЊА</t>
  </si>
  <si>
    <t>Каматни плаќања кон нерезиденти кредитори</t>
  </si>
  <si>
    <t>Каматни плаќања кон домашни кредитори</t>
  </si>
  <si>
    <t>Каматни плаќања кон други нивоа на власт</t>
  </si>
  <si>
    <t>СУБВЕНЦИИ И ТРАНСФЕРИ</t>
  </si>
  <si>
    <t>Субвенции за јавни претпријатија</t>
  </si>
  <si>
    <t>Субвенции за приватни претпријатија</t>
  </si>
  <si>
    <t>Трансфери до невладини организации</t>
  </si>
  <si>
    <t>Разни трансфери</t>
  </si>
  <si>
    <t>Исплата по извршни исправи</t>
  </si>
  <si>
    <t>СОЦИЈАЛНИ БЕНЕФИЦИИ</t>
  </si>
  <si>
    <t>Социјални надоместоци</t>
  </si>
  <si>
    <t>Плаќања на бенефиции од Фондот за ПИОМ</t>
  </si>
  <si>
    <t>Плаќања на надоместоци од Агенцијата за вработување</t>
  </si>
  <si>
    <t>Плаќања на надоместоци од Фондот за здравствено осигурување</t>
  </si>
  <si>
    <t>КАПИТАЛНИ РАСХОДИ</t>
  </si>
  <si>
    <t>Купување на опрема и машини</t>
  </si>
  <si>
    <t>Градежни објекти</t>
  </si>
  <si>
    <t>Други градежни објекти</t>
  </si>
  <si>
    <t>Купување на мебел</t>
  </si>
  <si>
    <t>Стратешки стоки и други резерви</t>
  </si>
  <si>
    <t>Вложувања и нефинансиски средства</t>
  </si>
  <si>
    <t>Купување на возила</t>
  </si>
  <si>
    <t>Капитални дотации до ЕЛС</t>
  </si>
  <si>
    <t>Капитални субвенции за претпријатија и невладини организации</t>
  </si>
  <si>
    <t>Отплата на главнина до нерезидентни кредитори</t>
  </si>
  <si>
    <t>Отплата на главнина кон домашни институции</t>
  </si>
  <si>
    <t>ОТПЛАТА НА ГЛАВНИНА</t>
  </si>
  <si>
    <t xml:space="preserve">Данок од меѓународна трговија и трансакции  (царини и давачки) </t>
  </si>
  <si>
    <t>Глоби,  судски и административни такси</t>
  </si>
  <si>
    <r>
      <t xml:space="preserve">вистинскиот збир е 1,877,874,170, </t>
    </r>
    <r>
      <rPr>
        <sz val="11"/>
        <color theme="3" tint="-0.249977111117893"/>
        <rFont val="Calibri"/>
        <family val="2"/>
        <scheme val="minor"/>
      </rPr>
      <t>вистинскиот збир е 4,091,752,170</t>
    </r>
  </si>
  <si>
    <t>Краткорочни позајмици од земјата</t>
  </si>
  <si>
    <t>Долгорочни обврзници</t>
  </si>
  <si>
    <t>Биланс на приходи на Централен Буџет по ставки</t>
  </si>
  <si>
    <t>Биланс на расходи на Централен Буџет по ставки</t>
  </si>
  <si>
    <t>Постојана резерва  (непредвидливи расходи)</t>
  </si>
  <si>
    <t>Трансфери до Фондот за ПИОМ</t>
  </si>
  <si>
    <t>Трансфери до Агенцијата за вработување</t>
  </si>
  <si>
    <t>Трансфери до Фондот за здравствено осигурување</t>
  </si>
  <si>
    <t>ТЕКОВНИ ТРАНСФЕРИ ДО ВОНБУЏЕТСКИТЕ ФОНДОВИ</t>
  </si>
  <si>
    <t>Други градежн иобјекти</t>
  </si>
  <si>
    <t>Капитални трансфери до вонбуџетски фодови</t>
  </si>
  <si>
    <t>Раздел</t>
  </si>
  <si>
    <t>Приходи на Основен буџет</t>
  </si>
  <si>
    <t xml:space="preserve">Расходи на Основен буџет </t>
  </si>
  <si>
    <t xml:space="preserve">Приходи на Основен буџет </t>
  </si>
  <si>
    <t>ПРЕТСЕДАТЕЛ НА РЕПУБЛИКА МАКЕДОНИЈА</t>
  </si>
  <si>
    <t>АГЕНЦИЈА ЗА РАЗУЗНАВАЊЕ</t>
  </si>
  <si>
    <t>СОБРАНИЕ НА РЕПУБЛИКА МАКЕДОНИЈА</t>
  </si>
  <si>
    <t>ДРЖАВЕН ЗАВОД ЗА РЕВИЗИЈА</t>
  </si>
  <si>
    <t>ДРЖАВНА КОМИСИЈА ЗА СПРЕЧУВАЊЕ НА КОРУПЦИЈА</t>
  </si>
  <si>
    <t>ДИРЕКЦИЈА ЗА ЗАШТИТА НА ЛИЧНИ ПОДАТОЦИ</t>
  </si>
  <si>
    <t>РЕГУЛАТОР НА КОМИСИЈА ЗА ДОМУВАЊЕ</t>
  </si>
  <si>
    <t>ВЛАДА НА РЕПУБЛИКА МАКЕДОНИЈА</t>
  </si>
  <si>
    <t>СЛУЖБА ЗА ОПШТИ И ЗАЕДНИЧКИ РАБОТИ НА ВЛАДАТА НА РМ</t>
  </si>
  <si>
    <t>вистинскиот збир е 589,722,217</t>
  </si>
  <si>
    <t>ДРЖАВНО ПРАВОБРАНИТЕЛСТВО НА РЕПУБЛИКА МАКЕДОНИЈА</t>
  </si>
  <si>
    <t>АГЕНЦИЈА ЗА РАЗВОЈИ ИНВЕСТИЦИИ</t>
  </si>
  <si>
    <t>СЕКРЕТАРИЈАТ ЗА ЕВРОПСКИ ПРАШАЊА</t>
  </si>
  <si>
    <t>МИНИСТЕРСТВО ЗА ОДБРАНА</t>
  </si>
  <si>
    <t>ДИРЕКЦИЈА ЗА ЗАШТИТА И СПАСУВАЊЕ</t>
  </si>
  <si>
    <t>ЦЕНТАР ЗА УПРАВУВАЊЕ СО КРИЗИ</t>
  </si>
  <si>
    <t>МИНИСТЕРСТВО ЗА ВНАТРЕШНИ РАБОТИ</t>
  </si>
  <si>
    <t>МИНИСТЕРСТВО ЗА ПРАВДА</t>
  </si>
  <si>
    <t>УПРАВА ЗА ИЗВРШУВАЊЕ НА САНКЦИИ</t>
  </si>
  <si>
    <t>УПРАВА ЗА ВОДЕЊЕ НА МАТИЧНИТЕ КНИГИ</t>
  </si>
  <si>
    <t>МИНИСТЕРСТВО ЗА НАДВОРЕШНИ РАБОТИ</t>
  </si>
  <si>
    <t>МИНИСТЕРСТВО ЗА ФИНАНСИИ</t>
  </si>
  <si>
    <t>МИНИСТЕРСТВО ЗА ФИНАНСИИ - ФУНКЦИИ НА ДРЖАВАТА</t>
  </si>
  <si>
    <t>ЦАРИНСКА УПРАВА НА РЕПУБЛИКА МАКЕДОНИЈА</t>
  </si>
  <si>
    <t>АГЕНЦИЈА ЗА СТОКОВНИ РЕЗЕРВИ</t>
  </si>
  <si>
    <t>УПРАВА ЗА ЈАВНИ ПРИХОДИ</t>
  </si>
  <si>
    <t>ДИРЕКЦИЈА ЗА ЗАДОЛЖИТЕЛНИ РЕЗЕРВИ НА НАФТА И НАФТЕНИ ДЕРИВАТИ</t>
  </si>
  <si>
    <t>МИНИСТЕРСТВО ЗА ЕКОНОМИЈА</t>
  </si>
  <si>
    <t>АГЕНЦИЈА ЗА СТРАНСКИ ИНВЕСТИЦИИ И ПРОМОЦИЈА НА ИЗВОЗОТ НА РМ</t>
  </si>
  <si>
    <t>АГЕНЦИЈА ЗА ПРОМОЦИЈА И ПОДДРШКА НА ТУРИЗМОТ</t>
  </si>
  <si>
    <t>ДРЖАВЕН ЗАВОД ЗА ЗАШТИТА НА ИНДУСТРИСКА СОПСТВЕНОСТ</t>
  </si>
  <si>
    <t>МИНИСТЕРСТВОЗАЖИВОТНАСРЕДИНАИПРОСТОРНОПЛАНИРАЊЕ</t>
  </si>
  <si>
    <t>АГЕНЦИЈАЗАХРАНАИВЕТЕРИНАРСТВОНАРЕПУБЛИКАМАКЕДОНИЈА</t>
  </si>
  <si>
    <t>МИНИСТЕРСТВО ЗА ТРАНСПОРТ И ВРСКИ</t>
  </si>
  <si>
    <t>МИНИСТЕРСТВО ЗА ЗЕМЈОДЕЛСТВО, ШУМАРСТВО И ВОДОСТОПАНСТВО</t>
  </si>
  <si>
    <t>АГЕНЦИЈА ЗА ПОТТИКНУВАЊЕ НА РАЗВОЈОТ НА ЗЕМЈОДЕЛСТВОТО - БИТОЛА</t>
  </si>
  <si>
    <t>УПРАВА ЗА ХИДРОМЕТЕОРОЛОШКИ РАБОТИ</t>
  </si>
  <si>
    <t>МИНИСТЕРСТВО ЗА ТРУД И СОЦИЈАЛНА ПОЛИТИКА</t>
  </si>
  <si>
    <t>МИНИСТЕРСТВО ЗА ОБРАЗОВАНИЕ И НАУКА</t>
  </si>
  <si>
    <t>БИРО ЗА РАЗВОЈ НА ОБРАЗОВАНИЕТО</t>
  </si>
  <si>
    <t>НАЦИОНАЛНА АГЕНЦИЈА ЗА ЕВРОПСКИ ОБРАЗОВНИ ПРОГРАМИ И МОБИЛНОСТ</t>
  </si>
  <si>
    <t>АГЕНЦИЈА ЗА МЛАДИ И СПОРТ</t>
  </si>
  <si>
    <t>МИНИСТЕРСТВО ЗА ИНФОРМАТИЧКО ОПШТЕСТВО И АДМИНИСТРАЦИЈА</t>
  </si>
  <si>
    <t>МИНИСТЕРСТВО ЗА КУЛТУРА</t>
  </si>
  <si>
    <t>ФИНАНСИРАЊЕ НА ДЕЈНОСТИТЕ ОД ОБЛАСТА НА КУЛТУРАТА</t>
  </si>
  <si>
    <t>МИНИСТЕРСТВО ЗА ЗДРАВСТВО</t>
  </si>
  <si>
    <t>МИНИСТЕРСТВО ЗА ЛОКАЛНА САМОУПРАВА</t>
  </si>
  <si>
    <t>АГЕНЦИЈА ЗА КАТАСТАР НА НЕДВИЖНОСТИ</t>
  </si>
  <si>
    <t>ДРЖАВЕН ЗАВОД ЗА СТАТИСТИКА</t>
  </si>
  <si>
    <t>ДРЖАВЕН АРХИВ НА РЕПУБЛИКА МАКЕДОНИЈА</t>
  </si>
  <si>
    <t>БИРО ЗА СУДСКИ ВЕШТАЧЕЊА</t>
  </si>
  <si>
    <t>МАКЕДОНСКА АКАДЕМИЈА НА НАУКИТЕ И УМЕТНОСТИТЕ</t>
  </si>
  <si>
    <t>БИРО ЗА РЕГИОНАЛЕН РАЗВОЈ</t>
  </si>
  <si>
    <t>СУДСКА ВЛАСТ</t>
  </si>
  <si>
    <t>ЈАВНО ОБВИНИТЕЛСТВО НА РЕПУБЛИКА МАКЕДОНИЈА</t>
  </si>
  <si>
    <t>НАРОДЕН ПРАВОБРАНИТЕЛ</t>
  </si>
  <si>
    <t>Биланс на приходи на Централен Буџет по буџетски корисници</t>
  </si>
  <si>
    <t>Биланс на расходи на Централен Буџет по буџетски корисници</t>
  </si>
  <si>
    <t xml:space="preserve"> СОБРАНИЕ НА РЕПУБЛИКА МАКЕДОНИЈА</t>
  </si>
  <si>
    <t>ДРЖАВНА ИЗБОРНА КОМИСИЈА</t>
  </si>
  <si>
    <t>КОМИСИЈА ЗА ЗАШТИТА НА КОНКУРЕНЦИЈА</t>
  </si>
  <si>
    <t>ДРЖАВНА КОМИСИЈА ЗА ЖАЛБИ ПО ЈАВНИ НАБАВКИ</t>
  </si>
  <si>
    <t>КОМИСИЈА ЗА ВЕРИФИКАЦИЈА НА ФАКТИТЕ</t>
  </si>
  <si>
    <t xml:space="preserve"> КОМИСИЈА ЗА ЗАШТИТА ОД ДИСКРИМИНАЦИЈА</t>
  </si>
  <si>
    <t>УСТАВЕН СУД НА РЕПУБЛИКА МАКЕДОНИЈА</t>
  </si>
  <si>
    <t xml:space="preserve"> ВЛАДА НА РЕПУБЛИКА МАКЕДОНИЈА</t>
  </si>
  <si>
    <t>СЕКРЕТАРИЈАТ ЗА ЗАКОНОДАВСТВО</t>
  </si>
  <si>
    <t>АГЕНЦИЈА ЗА РАЗВОЈ И ИНВЕСТИЦИИ</t>
  </si>
  <si>
    <t>АГЕНЦИЈА ЗА АДМИНИСТРАЦИЈА</t>
  </si>
  <si>
    <t>СЕКРЕТАРИЈАТ ЗА СПРОВЕДУВАЊЕ НА РАМКОВНИОТ ДОГОВОР</t>
  </si>
  <si>
    <t xml:space="preserve"> АГЕНЦИЈА ЗА ОСТВАРУВАЊЕ НА ПРАВАТА НА ЗАЕДНИЦИТЕ</t>
  </si>
  <si>
    <t>АГЕНЦИЈА ЗА УПРАВУВАЊЕ СО ОДЗЕМЕН ИМОТ</t>
  </si>
  <si>
    <t xml:space="preserve"> МИНИСТЕРСТВО ЗА ОДБРАНА</t>
  </si>
  <si>
    <t>ДИРЕКЦИЈА ЗА БЕЗБЕДНОСТ НА КЛАСИФИЦИРАНИ ИНФОРМАЦИИ</t>
  </si>
  <si>
    <t xml:space="preserve"> МИНИСТЕРСТВО ЗА ВНАТРЕШНИ РАБОТИ</t>
  </si>
  <si>
    <t xml:space="preserve"> МИНИСТЕРСТВО ЗА ПРАВДА</t>
  </si>
  <si>
    <t xml:space="preserve"> МИНИСТЕРСТВО ЗА ФИНАНСИИ</t>
  </si>
  <si>
    <t xml:space="preserve"> ЦАРИНСКА УПРАВА НА РЕПУБЛИКА МАКЕДОНИЈА</t>
  </si>
  <si>
    <t xml:space="preserve"> АГЕНЦИЈА ЗА СТОКОВНИ РЕЗЕРВИ</t>
  </si>
  <si>
    <t xml:space="preserve"> УПРАВА ЗА ЈАВНИ ПРИХОДИ</t>
  </si>
  <si>
    <t>УПРАВА ЗА ФИНАНСИСКА ПОЛИЦИЈА</t>
  </si>
  <si>
    <t>МИНИСТЕРСТВО ЗА ЖИВОТНА СРЕДИНА И ПРОСТОРНО ПЛАНИРАЊЕ</t>
  </si>
  <si>
    <t xml:space="preserve"> АГЕНЦИЈА ЗА ПОТТИКНУВАЊЕ НА РАЗВОЈОТ НА ЗЕМЈОДЕЛСТВОТО - БИТОЛА</t>
  </si>
  <si>
    <t xml:space="preserve"> АГЕНЦИЈА ЗА ФИНАНСИСКА ПОДДРШКА ВО ЗЕМЈОДЕЛСТВОТО И РУРАЛНИОТ РАЗВОЈ </t>
  </si>
  <si>
    <t xml:space="preserve"> АГЕНЦИЈА ЗА ХРАНА И ВЕТЕРИНАРСТВО НА РЕПУБЛИКА МАКЕДОНИЈА</t>
  </si>
  <si>
    <t xml:space="preserve"> ДРЖАВЕН ЗАВОД ЗА СТАТИСТИКА</t>
  </si>
  <si>
    <t>БИРО ЗА РАЗВОЈ НА ОБРАЗОВАНИЕ</t>
  </si>
  <si>
    <t>АГЕНЦИЈА ЗА ИСЕЛЕНИШТВО</t>
  </si>
  <si>
    <t>КОМИСИЈА ЗА ЗАШТИТА НА ПРАВОТО ЗА СЛОБОДЕН ПРИСТАП ДО ИНФОРМАЦИИТЕ ОД ЈАВЕН КАРАКТЕР</t>
  </si>
  <si>
    <t>КОМИСИЈА ЗА ОДНОСИ СО ВЕРСКИТЕ ЗАЕДНИЦИ И РЕЛИГИОЗНИ ГРУПИ</t>
  </si>
  <si>
    <t>вистинскиот збир е 107,904,475,000</t>
  </si>
  <si>
    <t>вистинскиот збир е 103,045,623,571</t>
  </si>
  <si>
    <t>вистинскиот збир е 122,169,967,618</t>
  </si>
  <si>
    <t>Функционална категорија</t>
  </si>
  <si>
    <t>Функционална ставка</t>
  </si>
  <si>
    <t>Извршување</t>
  </si>
  <si>
    <t>Расходи заеми</t>
  </si>
  <si>
    <t>Расходи донации</t>
  </si>
  <si>
    <t>Вкупно расходи</t>
  </si>
  <si>
    <t>Странска економска помош</t>
  </si>
  <si>
    <t>Општи услуги</t>
  </si>
  <si>
    <t>Основни  истражувања</t>
  </si>
  <si>
    <t>Извршни  и законодавни органи,  финансиски и фискални работи, надворешни работи</t>
  </si>
  <si>
    <t>ОДБРАНА</t>
  </si>
  <si>
    <t>Судови</t>
  </si>
  <si>
    <t>Општи јавни услуги за истражување</t>
  </si>
  <si>
    <t>Други општи јавни услуги</t>
  </si>
  <si>
    <t>Воена  одбрана</t>
  </si>
  <si>
    <t>Цивилна одбрана</t>
  </si>
  <si>
    <t>Странска воена помош</t>
  </si>
  <si>
    <t>Други функции на одбраната</t>
  </si>
  <si>
    <t>ЈАВЕН  РЕД И МИР</t>
  </si>
  <si>
    <t>Полициски  услуги</t>
  </si>
  <si>
    <t>Противпожарни услуги</t>
  </si>
  <si>
    <t>Казнено-поправни установи</t>
  </si>
  <si>
    <t>Други функцкции на јавниот ред  и мир</t>
  </si>
  <si>
    <t>ЕКОНОМСКИ РАБОТИ</t>
  </si>
  <si>
    <t>Општи економски, комерцијални и работи поврзани со трудот</t>
  </si>
  <si>
    <t>Земјоделство, шумарство, лов и риболов</t>
  </si>
  <si>
    <t>ОПШТИ ЈАВНИ СЛУЖБИ</t>
  </si>
  <si>
    <t>ЗДРАВСТВО</t>
  </si>
  <si>
    <t>Горива и енергетика</t>
  </si>
  <si>
    <t>Рударство, занаетчиство и градежништво</t>
  </si>
  <si>
    <t>Транспорт</t>
  </si>
  <si>
    <t>Комуникации</t>
  </si>
  <si>
    <t>Останати индустрии</t>
  </si>
  <si>
    <t>Други економски работи</t>
  </si>
  <si>
    <t>ЗАШТИТА НА ЖИВОТНА СРЕДИНА</t>
  </si>
  <si>
    <t>Заштита на животната средина</t>
  </si>
  <si>
    <t>Управување со отпадните води</t>
  </si>
  <si>
    <t>Намалување на загадувањето</t>
  </si>
  <si>
    <t>Развој на живеалиштата</t>
  </si>
  <si>
    <t>Развој на заедницата</t>
  </si>
  <si>
    <t>Водоснабдување</t>
  </si>
  <si>
    <t>Здравство</t>
  </si>
  <si>
    <t>Медицински материјали и опрема</t>
  </si>
  <si>
    <t>Услуги за пациентите</t>
  </si>
  <si>
    <t>Услуги на јавно здравство</t>
  </si>
  <si>
    <t>Други функции на здравство</t>
  </si>
  <si>
    <t>РЕКРЕАЦИЈА, КУЛТУРА И РЕЛИГИЈА</t>
  </si>
  <si>
    <t>Спортски и рекреативни услуги</t>
  </si>
  <si>
    <t>Услуги за култура</t>
  </si>
  <si>
    <t>Услуги за емитување програма и издаваштво</t>
  </si>
  <si>
    <t>Религиски и останати служби на заедницата</t>
  </si>
  <si>
    <t>ОБРАЗОВАНИЕ</t>
  </si>
  <si>
    <t>Образование</t>
  </si>
  <si>
    <t>Предшколско и основно образование</t>
  </si>
  <si>
    <t>Средно образование</t>
  </si>
  <si>
    <t>Високо образование</t>
  </si>
  <si>
    <t xml:space="preserve">Друго образование кое не е според ниво </t>
  </si>
  <si>
    <t>Помошни служби на образование</t>
  </si>
  <si>
    <t>Истражување - Образование</t>
  </si>
  <si>
    <t>Други функции на образованието</t>
  </si>
  <si>
    <t>СОЦИЈАЛНА ЗАШТИТА</t>
  </si>
  <si>
    <t>Социјална заштита</t>
  </si>
  <si>
    <t>Болест и инвалидитет</t>
  </si>
  <si>
    <t>Стари лица и детска заштита</t>
  </si>
  <si>
    <t>Семејства и деца</t>
  </si>
  <si>
    <t>Друго социјално исклучување</t>
  </si>
  <si>
    <t>ЖИВЕАЛИШТА  И РАЗВОЈНА ЗАЕДНИЦАТА</t>
  </si>
  <si>
    <t>вистинскиот збир е 169,057,394</t>
  </si>
  <si>
    <t>Буџетски расходи по функции на Централен буџет</t>
  </si>
  <si>
    <t>Владини програми</t>
  </si>
  <si>
    <t>Владини потпрограми</t>
  </si>
  <si>
    <t xml:space="preserve">Вкупно </t>
  </si>
  <si>
    <t>А</t>
  </si>
  <si>
    <t>ДЕЦЕНТРАЛИЗАЦИЈА</t>
  </si>
  <si>
    <t>А0</t>
  </si>
  <si>
    <t>А2</t>
  </si>
  <si>
    <t>ПРЕНЕСУВАЊЕ НА НАДЛЕЖНОСТИ НА ЕЛС</t>
  </si>
  <si>
    <t>Б</t>
  </si>
  <si>
    <t>МЕРКИ ЗА НАМАЛУВАЊЕ НА СИРОМАШТИЈАТА</t>
  </si>
  <si>
    <t>БА</t>
  </si>
  <si>
    <t>ПОТТИКНУВАЊЕ НА ВРАБОТУВАЊЕТО</t>
  </si>
  <si>
    <t>В</t>
  </si>
  <si>
    <t>УНАПРЕДУВАЊЕ НА ОДБРАНАТА И БЕЗБЕДНОСТА</t>
  </si>
  <si>
    <t>ВА</t>
  </si>
  <si>
    <t>ИНТЕГРАЦИЈА ВО НАТО</t>
  </si>
  <si>
    <t>Г</t>
  </si>
  <si>
    <t>ЈАКНЕЊЕ НА ВЛАДЕЕЊЕТО НА ПРАВОТО</t>
  </si>
  <si>
    <t>Г1</t>
  </si>
  <si>
    <t>БОРБА ПРОТИВ КОРУПЦИЈА И ОРГАНИЗИРАН КРИМИНАЛ</t>
  </si>
  <si>
    <t>Г2</t>
  </si>
  <si>
    <t>БОРБА ПРОТИВ ТРГОВИЈА СО ЛУЃЕ И ИЛЕГАЛНА МИГРАЦИЈА</t>
  </si>
  <si>
    <t>ГА</t>
  </si>
  <si>
    <t>РЕФОРМА НА СУДСТВОТО</t>
  </si>
  <si>
    <t>Д</t>
  </si>
  <si>
    <t>ЕКОНОМСКИ РАЗВОЈ</t>
  </si>
  <si>
    <t>Д4</t>
  </si>
  <si>
    <t>ЕКОНОМСКА ПРОМОЦИЈА</t>
  </si>
  <si>
    <t>Д7</t>
  </si>
  <si>
    <t>УНАПРЕДУВАЊЕ НА ДЕЛОВНИТЕ АКТИВНОСТИ</t>
  </si>
  <si>
    <t>ДА</t>
  </si>
  <si>
    <t>ИНВЕСТИЦИИ ВО ЖЕЛЕЗНИЧКАТА ИНФРАСТРУКТУРА</t>
  </si>
  <si>
    <t>ДВ</t>
  </si>
  <si>
    <t>ТЕХНОЛОШКИ ИНДУСТРИСКИ РАЗВОЈНИ ЗОНИ</t>
  </si>
  <si>
    <t>ДГ</t>
  </si>
  <si>
    <t>ПОДДРШКА НА РАЗВОЈОТ НА МАЛИ И СРЕДНИ ПРЕТПРИЈАТИЈА</t>
  </si>
  <si>
    <t>ДЕ</t>
  </si>
  <si>
    <t>ПОДДРШКА НА ИНВЕСТИЦИОНИ ВЛОЖУВАЊА</t>
  </si>
  <si>
    <t>И</t>
  </si>
  <si>
    <t>РЕФОРМА НА ЗДРАВСТВОТО</t>
  </si>
  <si>
    <t>ИА</t>
  </si>
  <si>
    <t>К</t>
  </si>
  <si>
    <t>РЕФОРМА ВО ЈАВНАТА АДМИНИСТРАЦИЈА</t>
  </si>
  <si>
    <t>К2</t>
  </si>
  <si>
    <t>СТРУЧНО ОСПОСОБУВАЊЕ И УСОВРШУВАЊЕ</t>
  </si>
  <si>
    <t>К5</t>
  </si>
  <si>
    <t>СООДВЕТНА И ПРАВИЧНА ЗАСТАПЕНОСТ НА ЗАЕДНИЦИТЕ</t>
  </si>
  <si>
    <t>М</t>
  </si>
  <si>
    <t>ИНТЕГРАЦИЈА ВО ЕУ</t>
  </si>
  <si>
    <t>МА</t>
  </si>
  <si>
    <t>ПОМОШ ПРИ ТРАНЗИЦИЈА И ИНСТИТУЦИОНАЛНА НАДГРАДБА</t>
  </si>
  <si>
    <t>МБ</t>
  </si>
  <si>
    <t>ПРЕКУГРАНИЧНА СОРАБОТКА</t>
  </si>
  <si>
    <t>МВ</t>
  </si>
  <si>
    <t>РЕГИОНАЛЕН РАЗВОЈ</t>
  </si>
  <si>
    <t>МГ</t>
  </si>
  <si>
    <t>РАЗВОЈ НА ЧОВЕЧКИ РЕСУРСИ</t>
  </si>
  <si>
    <t>МД</t>
  </si>
  <si>
    <t>РУРАЛЕН РАЗВОЈ</t>
  </si>
  <si>
    <t>Н</t>
  </si>
  <si>
    <t>ИНФОРМАЦИСКИ И КОМУНИКАЦИСКИ ТЕХНОЛОГИИ</t>
  </si>
  <si>
    <t>НА</t>
  </si>
  <si>
    <t>РАЗВОЈ И ИМПЛЕМЕНТАЦИЈА НА ИКТ</t>
  </si>
  <si>
    <t>О</t>
  </si>
  <si>
    <t>ОА</t>
  </si>
  <si>
    <t>РАМНОМЕРЕН РЕГИОНАЛЕН РАЗВОЈ</t>
  </si>
  <si>
    <t>С</t>
  </si>
  <si>
    <t>УНАПРЕДУВАЊЕ НА ЖИВОТНАТА СРЕДИНА</t>
  </si>
  <si>
    <t>С1</t>
  </si>
  <si>
    <t>Т</t>
  </si>
  <si>
    <t>ИНВЕСТИЦИИ ВО ОБРАЗОВАНИЕТО</t>
  </si>
  <si>
    <t>Т1</t>
  </si>
  <si>
    <t>МОДЕРНИЗАЦИЈА НА ОСНОВНОТО ОБРАЗОВАНИЕ</t>
  </si>
  <si>
    <t>Т2</t>
  </si>
  <si>
    <t>МОДЕРНИЗАЦИЈА НА СРЕДНОТО ОБРАЗОВАНИЕ</t>
  </si>
  <si>
    <t>ТА</t>
  </si>
  <si>
    <t>ИЗГРАДБА НА ОСНОВНИ УЧИЛИШТА</t>
  </si>
  <si>
    <t>ТБ</t>
  </si>
  <si>
    <t>РЕКОНСТРУКЦИЈА НА ОСНОВНИ УЧИЛИШТА</t>
  </si>
  <si>
    <t>ТВ</t>
  </si>
  <si>
    <t>ИЗГРАДБА НА УЧИЛИШНИ СПОРТСКИ САЛИ ВО ОСНОВНИ УЧИЛИШТА</t>
  </si>
  <si>
    <t>ТГ</t>
  </si>
  <si>
    <t>ИЗГРАДБА НА СРЕДНИ УЧИЛИШТА</t>
  </si>
  <si>
    <t>ТД</t>
  </si>
  <si>
    <t>РЕКОНСТРУКЦИЈА НА СРЕДНИ УЧИЛИШТА</t>
  </si>
  <si>
    <t>ТЕ</t>
  </si>
  <si>
    <t>ИЗГРАДБА НА УЧИЛИШНИ СПОРТСКИ САЛИ ВО СРЕДНИ УЧИЛИШТА</t>
  </si>
  <si>
    <t>ТИ</t>
  </si>
  <si>
    <t>РЕКОНСТРУКЦИЈА НА УЧЕНИЧКИ ДОМОВИ</t>
  </si>
  <si>
    <t>ТК</t>
  </si>
  <si>
    <t>ИЗГРАДБА И РЕКОНСТРУКЦИЈА НА СТУДЕНТСКИ ДОМОВИ</t>
  </si>
  <si>
    <t>вистинскиот збир е 14,074,235</t>
  </si>
  <si>
    <t>Владини програми на Централен буџет</t>
  </si>
  <si>
    <t>Извор на финансирање</t>
  </si>
  <si>
    <t>Потпрограма</t>
  </si>
  <si>
    <t>Преглед на развојни потпрограми</t>
  </si>
  <si>
    <t>Основен буџет</t>
  </si>
  <si>
    <t>ДИРЕКЦИЈА  ЗА ЗАШТИТА НА ЛИЧНИ ПОДАТОЦИ</t>
  </si>
  <si>
    <t>СЛУЖБА ЗА ОПШТИ И ЗАЕДНИЧКИ РАБОТИ  НА ВЛАДАТА НА РМ</t>
  </si>
  <si>
    <t>1А</t>
  </si>
  <si>
    <t>1Б</t>
  </si>
  <si>
    <t>РЕКОНСТРУКЦИЈА НА ЗГРАДИ НА ВЛАДИНИ ОРГАНИ</t>
  </si>
  <si>
    <t>ИЗГРАДБА И РЕКОНСТРУКЦИЈА НА АДМИНИСТРАТИВНИ ЗГРАДИ НА ДРЖАВНИ ОРГАНИ</t>
  </si>
  <si>
    <t>2А</t>
  </si>
  <si>
    <t>МОДЕРНИЗАЦИЈА  ВО МО</t>
  </si>
  <si>
    <t>ОПРЕМУВАЊЕ И МОДЕРНИЗАЦИЈА  ВО АРМ</t>
  </si>
  <si>
    <t>5Б</t>
  </si>
  <si>
    <t>ИЗГРАДБА И РЕКОНСТРУКЦИЈА НА ОБЈЕКТИ И ИНФРАСТРУКТУРА</t>
  </si>
  <si>
    <t>Донации</t>
  </si>
  <si>
    <t>ДИРЕКЦИЈА  ЗА ЗАШТИТА И СПАСУВАЊЕ</t>
  </si>
  <si>
    <t xml:space="preserve">РЕФОРМИ  ВО ПОЛИЦИЈА </t>
  </si>
  <si>
    <t xml:space="preserve"> РЕКОНСТРУКЦИЈА И ОПРЕМУВАЊЕ НА ЗГРАДИ</t>
  </si>
  <si>
    <t>2Б</t>
  </si>
  <si>
    <t xml:space="preserve">Самофинансирачки активност                                                                                                                                                                                             </t>
  </si>
  <si>
    <t xml:space="preserve">РЕКОНСТРУКЦИЈА И ОПРЕМУВАЊЕ НА УГОСТИТЕЛСКИ ОБЈЕКТИ  </t>
  </si>
  <si>
    <t>РЕКОНСТРУКЦИЈА И ОПРЕМУВАЊЕ НА ЈАВНИТЕ ОБВИНИТЕЛСТВА</t>
  </si>
  <si>
    <t xml:space="preserve">ПОМОШ ПРИ ТРАНЗИЦИЈА И ИНСТИТУЦИОНАЛНА НАДГРАДБА  </t>
  </si>
  <si>
    <t>Заеми</t>
  </si>
  <si>
    <t xml:space="preserve"> ИЗГРАДБА, РЕКОНСТРУКЦИЈА И ОПРЕМУВАЊЕ НА КАЗНЕНО-ПОПРАВНИТЕ  УСТАНОВИ</t>
  </si>
  <si>
    <t>РЕФОРМИ  НА КАЗНЕНО-ПОПРАВНИТЕ  УСТАНОВИ</t>
  </si>
  <si>
    <t>3А</t>
  </si>
  <si>
    <t>3Б</t>
  </si>
  <si>
    <t xml:space="preserve">РЕФОРМИ  НА КАЗНЕНО-ПОПРАВНИТЕ  УСТАНОВИ </t>
  </si>
  <si>
    <t>РЕКОНСТРУКЦИЈА И ОПРЕМУВАЊЕ НА ПОДРАЧНИ ОДДЕЛЕНИЈА,ПОДРАЧНИ  И МЕСНИ КАНЦЕЛАРИИ</t>
  </si>
  <si>
    <t>ДОИЗГРАДБА НА ЗГРАДА НА МИНИСТЕРСТВО  ЗА ФИНАНСИИ (ОБЈЕКТ НА БАНКА ЗА НАДВОРЕШНА ТРГОВИЈА)</t>
  </si>
  <si>
    <t>ПРОЕКТ ЗА ПОДОБРУВАЊЕ НА ОПШТИНСКИТЕ УСЛУГИ</t>
  </si>
  <si>
    <t xml:space="preserve">МА </t>
  </si>
  <si>
    <t xml:space="preserve">ПОМОШ ПРИ ТРАНЗИЦИЈА И ИНСТИТУЦИОНАЛНА НАДГРАДБА </t>
  </si>
  <si>
    <t>МАКЕДОНСКО СЕЛО</t>
  </si>
  <si>
    <t>ТЕХНОЛОШКИ ИНДУСТРИСКИ РАЗВОЈНИ  ЗОНИ</t>
  </si>
  <si>
    <t xml:space="preserve">1А </t>
  </si>
  <si>
    <t>МИНИСТЕРСТВО ЗА ЖИВОТНА СРЕДИНА  И ПРОСТОРНО ПЛАНИРАЊЕ</t>
  </si>
  <si>
    <t xml:space="preserve">КАСКАДНИ ПРЕГРАДИ НА РЕКА ВАРДАР </t>
  </si>
  <si>
    <t>ДОЈРАНСКО  ЕЗЕРО</t>
  </si>
  <si>
    <t>МИНИСТЕРСТВО ЗА ТРАНСПОРТ  И ВРСКИ</t>
  </si>
  <si>
    <t>2В</t>
  </si>
  <si>
    <t>2Д</t>
  </si>
  <si>
    <t>АВТОБУСИ ЗА ЈАВЕН ГРАДСКИ ПРЕВОЗ</t>
  </si>
  <si>
    <t>КАСКАДНИ ПРЕГРАДИ НА РЕКА ВАРДАР ЗА ОПШТИНИТЕ САРАЈ И ЃОРЧЕ ПЕТРОВ</t>
  </si>
  <si>
    <t>3В</t>
  </si>
  <si>
    <t>ИЗГРАДБА НА ПЕШАЧКИ ПАТЕКИ</t>
  </si>
  <si>
    <t>3Г</t>
  </si>
  <si>
    <t>ПРОЕКТ ЗА ВОДОСНАБДУВАЊЕ И ОДВЕДУВАЊЕ НА ОТПАДНИ ВОДИ</t>
  </si>
  <si>
    <t>3Д</t>
  </si>
  <si>
    <t>ГАСИФИКАЦИЈА</t>
  </si>
  <si>
    <t>3Ѕ</t>
  </si>
  <si>
    <t>ЖИЧАРА ОД СРЕДНО  ВОДНО ДО МИЛЕНИУМСКИ КРСТ</t>
  </si>
  <si>
    <t xml:space="preserve">НАДГРАДБА И РЕКОНСТРУКЦИЈА НА УПРАВНА ЗГРАДА </t>
  </si>
  <si>
    <t>ИЗГРАДБА НА СОЦИЈАЛНИ СТАНОВИ</t>
  </si>
  <si>
    <t>6А</t>
  </si>
  <si>
    <t>ХИДРОСИСТЕМ ЗЛЕТОВИЦА</t>
  </si>
  <si>
    <t>6Б</t>
  </si>
  <si>
    <t>ХИДРОСИСТЕМ ЛИСИЧЕ</t>
  </si>
  <si>
    <t>6В</t>
  </si>
  <si>
    <t>ИЗГРАДБА НА БРАНА НА ОРИЗАРСКА  РЕКА</t>
  </si>
  <si>
    <t>6Г</t>
  </si>
  <si>
    <t>ПРОГРАМА ЗА НАВОДНУВАЊЕ НА ЈУЖНА ДОЛИНА НА ВАРДАР</t>
  </si>
  <si>
    <t>АГЕНЦИЈА ЗА ФИНАНСИСКА ПОДДРШКА ВО ЗЕМЈОДЕЛСТВОТО И РУРАЛНИОТ РАЗВОЈ</t>
  </si>
  <si>
    <t>ФИНАНСИСКА ПОДДРШКА НА РУРАЛЕН РАЗВОЈ</t>
  </si>
  <si>
    <t>АГЕНЦИЈА ЗА ХРАНА И ВЕТЕРИНАРСТВО НА РЕПУБЛИКА МАКЕДОНИЈА</t>
  </si>
  <si>
    <t>ИЗГРАДБА, ОПРЕМУВАЊЕ И ОДРЖУВАЊЕ  НА ОБЈЕКТИ ЗА ДЕТСКА ЗАШТИТА</t>
  </si>
  <si>
    <t>4А</t>
  </si>
  <si>
    <t>ИЗГРАДБА, ОПРЕМУВАЊЕ И ОДРЖУВАЊЕ  НА ОБЈЕКТИ ЗА СОЦИЈАЛНА ЗАШТИТА</t>
  </si>
  <si>
    <t xml:space="preserve">7Б </t>
  </si>
  <si>
    <t xml:space="preserve">ПРОЕКТ ЗА ПРЕВОД НА КНИГИ ОД РЕНОМИРАНИ АВТОРИ </t>
  </si>
  <si>
    <t>БИРО  ЗА РАЗВОЈ НА ОБРАЗОВАНИЕТО</t>
  </si>
  <si>
    <t>СПОРТСКИ ОБЈЕКТИ</t>
  </si>
  <si>
    <t>МИНИСТЕРСТВО ЗА ИНФОРМАТИЧКО ОПШТЕСТВО  И АДМИНИСТРАЦИЈА</t>
  </si>
  <si>
    <t>1В</t>
  </si>
  <si>
    <t>ИЗГРАДБА НА АМБУЛАНТИ ВО РУРАЛНИ ПОДРАЧЈА</t>
  </si>
  <si>
    <t>1Д</t>
  </si>
  <si>
    <t>ИМПЛЕМЕНТАЦИЈА НА ЗДРАВСТВЕНА КАРТИЧКА</t>
  </si>
  <si>
    <t>1Е</t>
  </si>
  <si>
    <t>ИЗГРАДБА НА ДИЈАГНОСТИЧКИ ЦЕНТАР ПРИ КЛИНИЧКАТА БОЛНИЦА ВО ТЕТОВО</t>
  </si>
  <si>
    <t>1Ј</t>
  </si>
  <si>
    <t>ИЗГРАДБА НА ПЕТ ЦЕНТАР</t>
  </si>
  <si>
    <t xml:space="preserve">РЕКОНСТРУКЦИЈА И ДОГРАДБА НА ОБЈЕКТИТЕ  НА ЈЗУ ВО РМ </t>
  </si>
  <si>
    <t>МЕДИЦИНСКА ОПРЕМА ЗА ПОТРЕБИТЕ НА ЈЗУ ВО РМ</t>
  </si>
  <si>
    <t>РЕКОНСТРУКЦИЈА И ДОГРАДБА НА ОБЈЕКТИТЕ  НА ЈЗУ ВО РМ</t>
  </si>
  <si>
    <t xml:space="preserve">ГЕОДЕТСКО КАТАСТАРСКИ ИНФОРМАЦИОНЕН СИСТЕМ </t>
  </si>
  <si>
    <t>РЕФОРМА НА КАТАСТАР И РЕГИСТРАЦИЈА НА НЕДВИЖНОСТИ</t>
  </si>
  <si>
    <t>БИРО  ЗА РЕГИОНАЛЕН  РАЗВОЈ</t>
  </si>
  <si>
    <t>НАРОДЕН  ПРАВОБРАНИТЕЛ</t>
  </si>
  <si>
    <t>АГЕНЦИЈА ЗА ДРЖАВНИ ПАТИШТА</t>
  </si>
  <si>
    <t>Фондови</t>
  </si>
  <si>
    <t>ИЗГРАДБА И РЕКОНСТРУКЦИЈА НА ПАТИШТА</t>
  </si>
  <si>
    <t>АГЕНЦИЈА ЗА ВРАБОТУВАЊЕ НА РЕПУБЛИКА МАКЕДОНИЈА</t>
  </si>
  <si>
    <t>Буџет 2011</t>
  </si>
  <si>
    <t>Реализација 2011</t>
  </si>
  <si>
    <t>Агенција за државни патишта-Биланс на приходи по ставки и намена</t>
  </si>
  <si>
    <t>вистинскиот збир е 17,833,145,000</t>
  </si>
  <si>
    <t>вистинскиот збир е 320,175,000</t>
  </si>
  <si>
    <t>вистинскиот збир е 711,908,000</t>
  </si>
  <si>
    <t>вистинскиот збир е 20,184,826,000</t>
  </si>
  <si>
    <t>вистинскиот збир е 14,074,235,000</t>
  </si>
  <si>
    <t>вистинскиот збир е 1,610,006,000</t>
  </si>
  <si>
    <t>вистинскиот збир е 423,357,000</t>
  </si>
  <si>
    <t>вистинскиот збир е 605,636,000</t>
  </si>
  <si>
    <t>вистинскиот збир е 18,621,220,000</t>
  </si>
  <si>
    <t>Агенција за државни патишта-Биланс на расходи по ставки и намена</t>
  </si>
  <si>
    <t>Фонд за Здравствено Осигурување на Македонија-Биланс на приходи по ставки и намена</t>
  </si>
  <si>
    <t>Фонд за Здравствено Осигурување на Македонија-Биланс на расходи по ставки и намена</t>
  </si>
  <si>
    <t>Агенција за вработување на РМ- Биланс на приходи по ставка и намена</t>
  </si>
  <si>
    <t>Агенција за вработување на РМ- Биланс на расходи по ставка и намена</t>
  </si>
  <si>
    <t>Фонд за пензиско и инвалидско осигурување на РМ- Биланс на приходи по ставка и намена</t>
  </si>
  <si>
    <t>вистинскиот збир е 485,481,551</t>
  </si>
  <si>
    <t>Фонд за пензиско и инвалидско осигурување на РМ- Биланс на расходи по ставка и намена</t>
  </si>
</sst>
</file>

<file path=xl/styles.xml><?xml version="1.0" encoding="utf-8"?>
<styleSheet xmlns="http://schemas.openxmlformats.org/spreadsheetml/2006/main">
  <numFmts count="1">
    <numFmt numFmtId="164" formatCode="0.000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8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5" xfId="0" applyNumberFormat="1" applyBorder="1"/>
    <xf numFmtId="3" fontId="0" fillId="0" borderId="1" xfId="0" applyNumberFormat="1" applyBorder="1"/>
    <xf numFmtId="3" fontId="0" fillId="0" borderId="13" xfId="0" applyNumberFormat="1" applyBorder="1"/>
    <xf numFmtId="164" fontId="0" fillId="0" borderId="0" xfId="0" applyNumberFormat="1"/>
    <xf numFmtId="3" fontId="0" fillId="0" borderId="0" xfId="0" applyNumberFormat="1"/>
    <xf numFmtId="3" fontId="0" fillId="0" borderId="9" xfId="0" applyNumberFormat="1" applyBorder="1"/>
    <xf numFmtId="3" fontId="0" fillId="0" borderId="11" xfId="0" applyNumberFormat="1" applyBorder="1"/>
    <xf numFmtId="3" fontId="0" fillId="0" borderId="14" xfId="0" applyNumberFormat="1" applyBorder="1"/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3" fontId="0" fillId="0" borderId="1" xfId="0" applyNumberFormat="1" applyFont="1" applyBorder="1" applyAlignment="1"/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/>
    <xf numFmtId="3" fontId="2" fillId="3" borderId="1" xfId="0" applyNumberFormat="1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3" fontId="1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0" fillId="0" borderId="1" xfId="0" applyNumberFormat="1" applyBorder="1" applyAlignment="1">
      <alignment horizontal="left" vertical="center" wrapText="1"/>
    </xf>
    <xf numFmtId="3" fontId="0" fillId="0" borderId="19" xfId="0" applyNumberFormat="1" applyFill="1" applyBorder="1"/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3" fontId="0" fillId="0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0" fontId="1" fillId="0" borderId="0" xfId="0" applyFont="1"/>
    <xf numFmtId="3" fontId="7" fillId="3" borderId="1" xfId="0" applyNumberFormat="1" applyFont="1" applyFill="1" applyBorder="1"/>
    <xf numFmtId="3" fontId="8" fillId="3" borderId="1" xfId="0" applyNumberFormat="1" applyFont="1" applyFill="1" applyBorder="1"/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3" fontId="2" fillId="3" borderId="1" xfId="1" applyNumberFormat="1" applyFont="1" applyFill="1" applyBorder="1"/>
    <xf numFmtId="3" fontId="1" fillId="0" borderId="19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right" vertical="center"/>
    </xf>
    <xf numFmtId="3" fontId="0" fillId="0" borderId="15" xfId="0" applyNumberFormat="1" applyBorder="1"/>
    <xf numFmtId="0" fontId="1" fillId="0" borderId="0" xfId="0" applyFont="1" applyFill="1"/>
    <xf numFmtId="3" fontId="4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/>
    <xf numFmtId="0" fontId="0" fillId="0" borderId="1" xfId="0" applyFont="1" applyBorder="1" applyAlignment="1">
      <alignment horizontal="left" vertical="center" wrapText="1"/>
    </xf>
    <xf numFmtId="3" fontId="4" fillId="7" borderId="1" xfId="0" applyNumberFormat="1" applyFont="1" applyFill="1" applyBorder="1"/>
    <xf numFmtId="0" fontId="1" fillId="0" borderId="0" xfId="0" applyFont="1" applyFill="1" applyAlignment="1">
      <alignment horizontal="center" vertical="center" wrapText="1"/>
    </xf>
    <xf numFmtId="3" fontId="4" fillId="4" borderId="1" xfId="0" applyNumberFormat="1" applyFont="1" applyFill="1" applyBorder="1"/>
    <xf numFmtId="0" fontId="9" fillId="0" borderId="0" xfId="0" applyFont="1" applyFill="1"/>
    <xf numFmtId="3" fontId="10" fillId="7" borderId="1" xfId="0" applyNumberFormat="1" applyFont="1" applyFill="1" applyBorder="1"/>
    <xf numFmtId="0" fontId="2" fillId="0" borderId="0" xfId="0" applyFont="1" applyFill="1" applyBorder="1" applyAlignment="1"/>
    <xf numFmtId="0" fontId="2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0" fillId="0" borderId="1" xfId="0" applyBorder="1" applyAlignment="1">
      <alignment vertic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/>
    <xf numFmtId="3" fontId="0" fillId="0" borderId="1" xfId="0" applyNumberFormat="1" applyFont="1" applyFill="1" applyBorder="1"/>
    <xf numFmtId="3" fontId="2" fillId="7" borderId="0" xfId="0" applyNumberFormat="1" applyFont="1" applyFill="1"/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/>
    <xf numFmtId="3" fontId="4" fillId="9" borderId="1" xfId="0" applyNumberFormat="1" applyFont="1" applyFill="1" applyBorder="1"/>
    <xf numFmtId="0" fontId="0" fillId="0" borderId="1" xfId="0" applyBorder="1" applyAlignment="1">
      <alignment horizontal="left" vertical="top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3" fontId="1" fillId="0" borderId="0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3" fontId="1" fillId="0" borderId="20" xfId="0" applyNumberFormat="1" applyFont="1" applyBorder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0" fontId="2" fillId="4" borderId="15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5" borderId="15" xfId="0" applyFont="1" applyFill="1" applyBorder="1" applyAlignment="1"/>
    <xf numFmtId="0" fontId="2" fillId="5" borderId="17" xfId="0" applyFont="1" applyFill="1" applyBorder="1" applyAlignment="1"/>
    <xf numFmtId="0" fontId="2" fillId="5" borderId="16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1"/>
  <sheetViews>
    <sheetView workbookViewId="0">
      <selection activeCell="B22" sqref="B22"/>
    </sheetView>
  </sheetViews>
  <sheetFormatPr defaultRowHeight="15"/>
  <cols>
    <col min="2" max="2" width="23.28515625" customWidth="1"/>
    <col min="3" max="3" width="20.28515625" customWidth="1"/>
    <col min="4" max="4" width="21.140625" customWidth="1"/>
    <col min="6" max="6" width="15.85546875" bestFit="1" customWidth="1"/>
  </cols>
  <sheetData>
    <row r="1" spans="2:10" ht="15.75" thickBot="1"/>
    <row r="2" spans="2:10" ht="15.75" thickBot="1">
      <c r="B2" s="101" t="s">
        <v>0</v>
      </c>
      <c r="C2" s="102"/>
      <c r="D2" s="103"/>
    </row>
    <row r="3" spans="2:10" ht="15.75" thickBot="1">
      <c r="B3" s="2"/>
      <c r="C3" s="4" t="s">
        <v>1</v>
      </c>
      <c r="D3" s="3" t="s">
        <v>2</v>
      </c>
    </row>
    <row r="4" spans="2:10" ht="15.75" thickBot="1">
      <c r="B4" s="45" t="s">
        <v>3</v>
      </c>
      <c r="C4" s="46">
        <f>SUM(C5:C7)</f>
        <v>148408000000</v>
      </c>
      <c r="D4" s="47">
        <f>SUM(D5:D7)</f>
        <v>137166000000</v>
      </c>
    </row>
    <row r="5" spans="2:10">
      <c r="B5" s="5" t="s">
        <v>4</v>
      </c>
      <c r="C5" s="12">
        <v>138401000000</v>
      </c>
      <c r="D5" s="17">
        <v>131513000000</v>
      </c>
    </row>
    <row r="6" spans="2:10">
      <c r="B6" s="6" t="s">
        <v>5</v>
      </c>
      <c r="C6" s="13">
        <v>5824000000</v>
      </c>
      <c r="D6" s="18">
        <v>3787000000</v>
      </c>
    </row>
    <row r="7" spans="2:10" ht="15.75" thickBot="1">
      <c r="B7" s="7" t="s">
        <v>6</v>
      </c>
      <c r="C7" s="14">
        <v>4183000000</v>
      </c>
      <c r="D7" s="19">
        <v>1866000000</v>
      </c>
    </row>
    <row r="8" spans="2:10" ht="15" customHeight="1" thickBot="1">
      <c r="B8" s="45" t="s">
        <v>7</v>
      </c>
      <c r="C8" s="46">
        <f>SUM(C9:C10)</f>
        <v>159992000000</v>
      </c>
      <c r="D8" s="47">
        <v>148649000000</v>
      </c>
      <c r="E8" s="104" t="s">
        <v>25</v>
      </c>
      <c r="F8" s="104"/>
      <c r="G8" s="104"/>
      <c r="H8" s="104"/>
      <c r="I8" s="104"/>
      <c r="J8" s="104"/>
    </row>
    <row r="9" spans="2:10">
      <c r="B9" s="5" t="s">
        <v>8</v>
      </c>
      <c r="C9" s="12">
        <v>159792000000</v>
      </c>
      <c r="D9" s="17">
        <v>148554000000</v>
      </c>
    </row>
    <row r="10" spans="2:10" ht="15.75" thickBot="1">
      <c r="B10" s="7" t="s">
        <v>9</v>
      </c>
      <c r="C10" s="14">
        <v>200000000</v>
      </c>
      <c r="D10" s="19">
        <v>105000000</v>
      </c>
    </row>
    <row r="11" spans="2:10" ht="15.75" thickBot="1">
      <c r="B11" s="45" t="s">
        <v>10</v>
      </c>
      <c r="C11" s="46">
        <v>-11584000000</v>
      </c>
      <c r="D11" s="47">
        <v>-11483000000</v>
      </c>
    </row>
    <row r="12" spans="2:10">
      <c r="B12" s="8" t="s">
        <v>11</v>
      </c>
      <c r="C12" s="12">
        <v>19661000000</v>
      </c>
      <c r="D12" s="17">
        <v>19684000000</v>
      </c>
    </row>
    <row r="13" spans="2:10" ht="15.75" thickBot="1">
      <c r="B13" s="9" t="s">
        <v>12</v>
      </c>
      <c r="C13" s="14">
        <v>8077000000</v>
      </c>
      <c r="D13" s="19">
        <v>8201000000</v>
      </c>
    </row>
    <row r="19" spans="4:6">
      <c r="F19" s="16"/>
    </row>
    <row r="20" spans="4:6">
      <c r="F20" s="16"/>
    </row>
    <row r="21" spans="4:6">
      <c r="D21" s="15"/>
    </row>
  </sheetData>
  <mergeCells count="2">
    <mergeCell ref="B2:D2"/>
    <mergeCell ref="E8:J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G197"/>
  <sheetViews>
    <sheetView workbookViewId="0">
      <selection activeCell="G196" sqref="G196"/>
    </sheetView>
  </sheetViews>
  <sheetFormatPr defaultRowHeight="15"/>
  <cols>
    <col min="2" max="2" width="16.7109375" customWidth="1"/>
    <col min="3" max="3" width="19.7109375" customWidth="1"/>
    <col min="4" max="4" width="15.28515625" customWidth="1"/>
    <col min="5" max="5" width="36.140625" customWidth="1"/>
    <col min="6" max="6" width="15.42578125" customWidth="1"/>
    <col min="7" max="7" width="17.28515625" customWidth="1"/>
  </cols>
  <sheetData>
    <row r="2" spans="2:7">
      <c r="B2" s="106" t="s">
        <v>389</v>
      </c>
      <c r="C2" s="106"/>
      <c r="D2" s="106"/>
      <c r="E2" s="79"/>
      <c r="F2" s="79"/>
    </row>
    <row r="3" spans="2:7" ht="15" customHeight="1">
      <c r="B3" s="136" t="s">
        <v>128</v>
      </c>
      <c r="C3" s="136" t="s">
        <v>387</v>
      </c>
      <c r="D3" s="136" t="s">
        <v>388</v>
      </c>
      <c r="E3" s="105" t="s">
        <v>15</v>
      </c>
      <c r="F3" s="105">
        <v>2011</v>
      </c>
      <c r="G3" s="105"/>
    </row>
    <row r="4" spans="2:7">
      <c r="B4" s="138"/>
      <c r="C4" s="138"/>
      <c r="D4" s="138"/>
      <c r="E4" s="105"/>
      <c r="F4" s="59" t="s">
        <v>17</v>
      </c>
      <c r="G4" s="59" t="s">
        <v>227</v>
      </c>
    </row>
    <row r="5" spans="2:7" ht="30">
      <c r="B5" s="107">
        <v>2001</v>
      </c>
      <c r="C5" s="1"/>
      <c r="D5" s="1"/>
      <c r="E5" s="67" t="s">
        <v>134</v>
      </c>
      <c r="F5" s="72">
        <f>SUM(F7)</f>
        <v>23000000</v>
      </c>
      <c r="G5" s="72">
        <f>SUM(G6)</f>
        <v>21580118</v>
      </c>
    </row>
    <row r="6" spans="2:7">
      <c r="B6" s="108"/>
      <c r="C6" s="85" t="s">
        <v>390</v>
      </c>
      <c r="D6" s="86"/>
      <c r="E6" s="84"/>
      <c r="F6" s="92">
        <v>23000000</v>
      </c>
      <c r="G6" s="92">
        <v>21580118</v>
      </c>
    </row>
    <row r="7" spans="2:7" ht="30">
      <c r="B7" s="109"/>
      <c r="D7" s="11" t="s">
        <v>343</v>
      </c>
      <c r="E7" s="22" t="s">
        <v>344</v>
      </c>
      <c r="F7" s="13">
        <v>23000000</v>
      </c>
      <c r="G7" s="13">
        <v>21580118</v>
      </c>
    </row>
    <row r="8" spans="2:7" ht="30">
      <c r="B8" s="107">
        <v>2006</v>
      </c>
      <c r="C8" s="1"/>
      <c r="D8" s="1"/>
      <c r="E8" s="67" t="s">
        <v>391</v>
      </c>
      <c r="F8" s="72">
        <f>SUM(F9)</f>
        <v>19900000</v>
      </c>
      <c r="G8" s="72">
        <f>SUM(G9)</f>
        <v>15142827</v>
      </c>
    </row>
    <row r="9" spans="2:7">
      <c r="B9" s="108"/>
      <c r="C9" s="85" t="s">
        <v>390</v>
      </c>
      <c r="D9" s="86"/>
      <c r="E9" s="84"/>
      <c r="F9" s="92">
        <v>19900000</v>
      </c>
      <c r="G9" s="92">
        <v>15142827</v>
      </c>
    </row>
    <row r="10" spans="2:7" ht="30">
      <c r="B10" s="109"/>
      <c r="D10" s="56" t="s">
        <v>343</v>
      </c>
      <c r="E10" s="22" t="s">
        <v>344</v>
      </c>
      <c r="F10" s="13">
        <v>19900000</v>
      </c>
      <c r="G10" s="13">
        <v>15142827</v>
      </c>
    </row>
    <row r="11" spans="2:7" ht="30">
      <c r="B11" s="107">
        <v>4002</v>
      </c>
      <c r="C11" s="1"/>
      <c r="D11" s="1"/>
      <c r="E11" s="67" t="s">
        <v>392</v>
      </c>
      <c r="F11" s="72">
        <f>SUM(F12)</f>
        <v>1328987000</v>
      </c>
      <c r="G11" s="72">
        <f>SUM(G12)</f>
        <v>1227254635</v>
      </c>
    </row>
    <row r="12" spans="2:7">
      <c r="B12" s="108"/>
      <c r="C12" s="85" t="s">
        <v>390</v>
      </c>
      <c r="D12" s="86"/>
      <c r="E12" s="84"/>
      <c r="F12" s="92">
        <f>SUM(F13:F14)</f>
        <v>1328987000</v>
      </c>
      <c r="G12" s="92">
        <f>SUM(G13:G14)</f>
        <v>1227254635</v>
      </c>
    </row>
    <row r="13" spans="2:7" ht="30">
      <c r="B13" s="108"/>
      <c r="D13" s="11" t="s">
        <v>393</v>
      </c>
      <c r="E13" s="22" t="s">
        <v>395</v>
      </c>
      <c r="F13" s="43">
        <v>8521000</v>
      </c>
      <c r="G13" s="43">
        <v>7207889</v>
      </c>
    </row>
    <row r="14" spans="2:7" ht="45">
      <c r="B14" s="109"/>
      <c r="C14" s="81"/>
      <c r="D14" s="11" t="s">
        <v>394</v>
      </c>
      <c r="E14" s="22" t="s">
        <v>396</v>
      </c>
      <c r="F14" s="93">
        <v>1320466000</v>
      </c>
      <c r="G14" s="93">
        <v>1220046746</v>
      </c>
    </row>
    <row r="15" spans="2:7">
      <c r="B15" s="107">
        <v>5001</v>
      </c>
      <c r="C15" s="1"/>
      <c r="D15" s="1"/>
      <c r="E15" s="67" t="s">
        <v>145</v>
      </c>
      <c r="F15" s="72">
        <f>SUM(F21+F16)</f>
        <v>555950000</v>
      </c>
      <c r="G15" s="94">
        <f>SUM(G16+G21)</f>
        <v>541342547</v>
      </c>
    </row>
    <row r="16" spans="2:7">
      <c r="B16" s="108"/>
      <c r="C16" s="85" t="s">
        <v>390</v>
      </c>
      <c r="D16" s="86"/>
      <c r="E16" s="84"/>
      <c r="F16" s="92">
        <f>SUM(F17:F20)</f>
        <v>554000000</v>
      </c>
      <c r="G16" s="92">
        <f>SUM(G17:G20)</f>
        <v>539399087</v>
      </c>
    </row>
    <row r="17" spans="2:7">
      <c r="B17" s="108"/>
      <c r="D17" s="11" t="s">
        <v>393</v>
      </c>
      <c r="E17" s="1" t="s">
        <v>398</v>
      </c>
      <c r="F17" s="13">
        <v>5500000</v>
      </c>
      <c r="G17" s="13">
        <v>5500000</v>
      </c>
    </row>
    <row r="18" spans="2:7" ht="30">
      <c r="B18" s="108"/>
      <c r="C18" s="81"/>
      <c r="D18" s="11" t="s">
        <v>397</v>
      </c>
      <c r="E18" s="22" t="s">
        <v>399</v>
      </c>
      <c r="F18" s="13">
        <v>330000000</v>
      </c>
      <c r="G18" s="13">
        <v>329980853</v>
      </c>
    </row>
    <row r="19" spans="2:7" ht="30">
      <c r="B19" s="108"/>
      <c r="C19" s="81"/>
      <c r="D19" s="11" t="s">
        <v>400</v>
      </c>
      <c r="E19" s="22" t="s">
        <v>401</v>
      </c>
      <c r="F19" s="13">
        <v>76000000</v>
      </c>
      <c r="G19" s="13">
        <v>61567584</v>
      </c>
    </row>
    <row r="20" spans="2:7">
      <c r="B20" s="109"/>
      <c r="C20" s="81"/>
      <c r="D20" s="11" t="s">
        <v>308</v>
      </c>
      <c r="E20" s="1" t="s">
        <v>309</v>
      </c>
      <c r="F20" s="13">
        <v>142500000</v>
      </c>
      <c r="G20" s="13">
        <v>142350650</v>
      </c>
    </row>
    <row r="21" spans="2:7">
      <c r="B21" s="58"/>
      <c r="C21" s="85" t="s">
        <v>402</v>
      </c>
      <c r="D21" s="85"/>
      <c r="E21" s="86"/>
      <c r="F21" s="92">
        <f>SUM(F22)</f>
        <v>1950000</v>
      </c>
      <c r="G21" s="92">
        <f>SUM(G22)</f>
        <v>1943460</v>
      </c>
    </row>
    <row r="22" spans="2:7" ht="30">
      <c r="B22" s="1"/>
      <c r="D22" s="11" t="s">
        <v>397</v>
      </c>
      <c r="E22" s="22" t="s">
        <v>399</v>
      </c>
      <c r="F22" s="13">
        <v>1950000</v>
      </c>
      <c r="G22" s="13">
        <v>1943460</v>
      </c>
    </row>
    <row r="23" spans="2:7" ht="30">
      <c r="B23" s="107">
        <v>5003</v>
      </c>
      <c r="C23" s="1"/>
      <c r="D23" s="1"/>
      <c r="E23" s="67" t="s">
        <v>403</v>
      </c>
      <c r="F23" s="72">
        <f>SUM(F24)</f>
        <v>1760000</v>
      </c>
      <c r="G23" s="72">
        <f>SUM(G24)</f>
        <v>1545250</v>
      </c>
    </row>
    <row r="24" spans="2:7">
      <c r="B24" s="108"/>
      <c r="C24" s="85" t="s">
        <v>390</v>
      </c>
      <c r="D24" s="86"/>
      <c r="E24" s="84"/>
      <c r="F24" s="92">
        <f>SUM(F25)</f>
        <v>1760000</v>
      </c>
      <c r="G24" s="92">
        <f>SUM(G25)</f>
        <v>1545250</v>
      </c>
    </row>
    <row r="25" spans="2:7" ht="30">
      <c r="B25" s="109"/>
      <c r="D25" s="11" t="s">
        <v>343</v>
      </c>
      <c r="E25" s="22" t="s">
        <v>344</v>
      </c>
      <c r="F25" s="13">
        <v>1760000</v>
      </c>
      <c r="G25" s="13">
        <v>1545250</v>
      </c>
    </row>
    <row r="26" spans="2:7" ht="30">
      <c r="B26" s="107">
        <v>6001</v>
      </c>
      <c r="C26" s="1"/>
      <c r="D26" s="1"/>
      <c r="E26" s="67" t="s">
        <v>148</v>
      </c>
      <c r="F26" s="72">
        <f>SUM(F27+F31)</f>
        <v>1449788000</v>
      </c>
      <c r="G26" s="72">
        <f>SUM(G27+G31)</f>
        <v>1403455624</v>
      </c>
    </row>
    <row r="27" spans="2:7">
      <c r="B27" s="108"/>
      <c r="C27" s="84" t="s">
        <v>390</v>
      </c>
      <c r="D27" s="86"/>
      <c r="E27" s="84"/>
      <c r="F27" s="92">
        <f>SUM(F28:F30)</f>
        <v>1433788000</v>
      </c>
      <c r="G27" s="92">
        <f>SUM(G28:G30)</f>
        <v>1403440874</v>
      </c>
    </row>
    <row r="28" spans="2:7">
      <c r="B28" s="108"/>
      <c r="C28" s="87"/>
      <c r="D28" s="11" t="s">
        <v>397</v>
      </c>
      <c r="E28" s="1" t="s">
        <v>404</v>
      </c>
      <c r="F28" s="13">
        <v>1259268000</v>
      </c>
      <c r="G28" s="13">
        <v>1256717462</v>
      </c>
    </row>
    <row r="29" spans="2:7" ht="30">
      <c r="B29" s="108"/>
      <c r="C29" s="87"/>
      <c r="D29" s="11" t="s">
        <v>406</v>
      </c>
      <c r="E29" s="22" t="s">
        <v>405</v>
      </c>
      <c r="F29" s="13">
        <v>77520000</v>
      </c>
      <c r="G29" s="13">
        <v>77193503</v>
      </c>
    </row>
    <row r="30" spans="2:7" ht="30">
      <c r="B30" s="108"/>
      <c r="D30" s="11" t="s">
        <v>343</v>
      </c>
      <c r="E30" s="22" t="s">
        <v>344</v>
      </c>
      <c r="F30" s="13">
        <v>97000000</v>
      </c>
      <c r="G30" s="13">
        <v>69529909</v>
      </c>
    </row>
    <row r="31" spans="2:7" ht="30">
      <c r="B31" s="108"/>
      <c r="C31" s="88" t="s">
        <v>407</v>
      </c>
      <c r="D31" s="85"/>
      <c r="E31" s="89"/>
      <c r="F31" s="92">
        <f>SUM(F32)</f>
        <v>16000000</v>
      </c>
      <c r="G31" s="92">
        <f>SUM(G32)</f>
        <v>14750</v>
      </c>
    </row>
    <row r="32" spans="2:7" ht="30">
      <c r="B32" s="109"/>
      <c r="D32" s="11" t="s">
        <v>394</v>
      </c>
      <c r="E32" s="22" t="s">
        <v>408</v>
      </c>
      <c r="F32" s="13">
        <v>16000000</v>
      </c>
      <c r="G32" s="13">
        <v>14750</v>
      </c>
    </row>
    <row r="33" spans="2:7">
      <c r="B33" s="107">
        <v>7001</v>
      </c>
      <c r="C33" s="1"/>
      <c r="D33" s="1"/>
      <c r="E33" s="66" t="s">
        <v>149</v>
      </c>
      <c r="F33" s="72">
        <f>SUM(F34+F37)</f>
        <v>132101000</v>
      </c>
      <c r="G33" s="72">
        <f>SUM(G34+G37)</f>
        <v>123184871</v>
      </c>
    </row>
    <row r="34" spans="2:7">
      <c r="B34" s="108"/>
      <c r="C34" s="85" t="s">
        <v>390</v>
      </c>
      <c r="D34" s="86"/>
      <c r="E34" s="85"/>
      <c r="F34" s="92">
        <f>SUM(F35:F36)</f>
        <v>7757000</v>
      </c>
      <c r="G34" s="92">
        <f>SUM(G35:G36)</f>
        <v>6127738</v>
      </c>
    </row>
    <row r="35" spans="2:7" ht="30">
      <c r="B35" s="108"/>
      <c r="D35" s="11" t="s">
        <v>394</v>
      </c>
      <c r="E35" s="22" t="s">
        <v>409</v>
      </c>
      <c r="F35" s="13">
        <v>1607000</v>
      </c>
      <c r="G35" s="13">
        <v>982011</v>
      </c>
    </row>
    <row r="36" spans="2:7" ht="30">
      <c r="B36" s="108"/>
      <c r="C36" s="81"/>
      <c r="D36" s="11" t="s">
        <v>343</v>
      </c>
      <c r="E36" s="22" t="s">
        <v>410</v>
      </c>
      <c r="F36" s="13">
        <v>6150000</v>
      </c>
      <c r="G36" s="13">
        <v>5145727</v>
      </c>
    </row>
    <row r="37" spans="2:7">
      <c r="B37" s="108"/>
      <c r="C37" s="85" t="s">
        <v>411</v>
      </c>
      <c r="D37" s="85"/>
      <c r="E37" s="89"/>
      <c r="F37" s="92">
        <f>SUM(F38)</f>
        <v>124344000</v>
      </c>
      <c r="G37" s="92">
        <f>SUM(G38)</f>
        <v>117057133</v>
      </c>
    </row>
    <row r="38" spans="2:7">
      <c r="B38" s="109"/>
      <c r="D38" s="11" t="s">
        <v>316</v>
      </c>
      <c r="E38" s="1" t="s">
        <v>317</v>
      </c>
      <c r="F38" s="13">
        <v>124344000</v>
      </c>
      <c r="G38" s="13">
        <v>117057133</v>
      </c>
    </row>
    <row r="39" spans="2:7" ht="30">
      <c r="B39" s="107">
        <v>7002</v>
      </c>
      <c r="C39" s="1"/>
      <c r="D39" s="1"/>
      <c r="E39" s="67" t="s">
        <v>150</v>
      </c>
      <c r="F39" s="72">
        <f>SUM(F40+F43)</f>
        <v>94393000</v>
      </c>
      <c r="G39" s="72">
        <f>SUM(G40+G43)</f>
        <v>32584131</v>
      </c>
    </row>
    <row r="40" spans="2:7">
      <c r="B40" s="108"/>
      <c r="C40" s="85" t="s">
        <v>390</v>
      </c>
      <c r="D40" s="86"/>
      <c r="E40" s="84"/>
      <c r="F40" s="92">
        <f>SUM(F41:F42)</f>
        <v>33083000</v>
      </c>
      <c r="G40" s="92">
        <f>SUM(G41:G42)</f>
        <v>12656945</v>
      </c>
    </row>
    <row r="41" spans="2:7" ht="45">
      <c r="B41" s="108"/>
      <c r="C41" s="11"/>
      <c r="D41" s="11" t="s">
        <v>414</v>
      </c>
      <c r="E41" s="22" t="s">
        <v>412</v>
      </c>
      <c r="F41" s="13">
        <v>7983000</v>
      </c>
      <c r="G41" s="13">
        <v>5385811</v>
      </c>
    </row>
    <row r="42" spans="2:7" ht="30">
      <c r="B42" s="108"/>
      <c r="D42" s="11" t="s">
        <v>415</v>
      </c>
      <c r="E42" s="22" t="s">
        <v>413</v>
      </c>
      <c r="F42" s="13">
        <v>25100000</v>
      </c>
      <c r="G42" s="13">
        <v>7271134</v>
      </c>
    </row>
    <row r="43" spans="2:7">
      <c r="B43" s="108"/>
      <c r="C43" s="85" t="s">
        <v>411</v>
      </c>
      <c r="D43" s="85"/>
      <c r="E43" s="89"/>
      <c r="F43" s="92">
        <f>SUM(F44)</f>
        <v>61310000</v>
      </c>
      <c r="G43" s="92">
        <f>SUM(G44)</f>
        <v>19927186</v>
      </c>
    </row>
    <row r="44" spans="2:7" ht="30">
      <c r="B44" s="109"/>
      <c r="D44" s="11" t="s">
        <v>415</v>
      </c>
      <c r="E44" s="22" t="s">
        <v>416</v>
      </c>
      <c r="F44" s="13">
        <v>61310000</v>
      </c>
      <c r="G44" s="13">
        <v>19927186</v>
      </c>
    </row>
    <row r="45" spans="2:7" ht="30">
      <c r="B45" s="107">
        <v>7003</v>
      </c>
      <c r="C45" s="1"/>
      <c r="D45" s="1"/>
      <c r="E45" s="67" t="s">
        <v>151</v>
      </c>
      <c r="F45" s="72">
        <f>SUM(F46)</f>
        <v>2000000</v>
      </c>
      <c r="G45" s="72">
        <f>SUM(G46)</f>
        <v>1525573</v>
      </c>
    </row>
    <row r="46" spans="2:7">
      <c r="B46" s="108"/>
      <c r="C46" s="85" t="s">
        <v>390</v>
      </c>
      <c r="D46" s="86"/>
      <c r="E46" s="84"/>
      <c r="F46" s="92">
        <f>SUM(F47)</f>
        <v>2000000</v>
      </c>
      <c r="G46" s="92">
        <f>SUM(G47)</f>
        <v>1525573</v>
      </c>
    </row>
    <row r="47" spans="2:7" ht="60">
      <c r="B47" s="109"/>
      <c r="D47" s="11" t="s">
        <v>397</v>
      </c>
      <c r="E47" s="22" t="s">
        <v>417</v>
      </c>
      <c r="F47" s="13">
        <v>2000000</v>
      </c>
      <c r="G47" s="13">
        <v>1525573</v>
      </c>
    </row>
    <row r="48" spans="2:7">
      <c r="B48" s="107">
        <v>9001</v>
      </c>
      <c r="C48" s="1"/>
      <c r="D48" s="1"/>
      <c r="E48" s="67" t="s">
        <v>208</v>
      </c>
      <c r="F48" s="72">
        <f>SUM(F49+F51)</f>
        <v>458650000</v>
      </c>
      <c r="G48" s="72">
        <f>SUM(G49+G51)</f>
        <v>333655821</v>
      </c>
    </row>
    <row r="49" spans="2:7">
      <c r="B49" s="108"/>
      <c r="C49" s="85" t="s">
        <v>390</v>
      </c>
      <c r="D49" s="86"/>
      <c r="E49" s="84"/>
      <c r="F49" s="92">
        <f>SUM(F50)</f>
        <v>140000000</v>
      </c>
      <c r="G49" s="92">
        <f>SUM(G50)</f>
        <v>102996976</v>
      </c>
    </row>
    <row r="50" spans="2:7" ht="60">
      <c r="B50" s="108"/>
      <c r="D50" s="11" t="s">
        <v>393</v>
      </c>
      <c r="E50" s="22" t="s">
        <v>418</v>
      </c>
      <c r="F50" s="13">
        <v>140000000</v>
      </c>
      <c r="G50" s="13">
        <v>102996976</v>
      </c>
    </row>
    <row r="51" spans="2:7">
      <c r="B51" s="108"/>
      <c r="C51" s="85" t="s">
        <v>411</v>
      </c>
      <c r="D51" s="85"/>
      <c r="E51" s="89"/>
      <c r="F51" s="92">
        <f>SUM(F52)</f>
        <v>318650000</v>
      </c>
      <c r="G51" s="92">
        <f>SUM(G52)</f>
        <v>230658845</v>
      </c>
    </row>
    <row r="52" spans="2:7" ht="30">
      <c r="B52" s="109"/>
      <c r="D52" s="11" t="s">
        <v>397</v>
      </c>
      <c r="E52" s="22" t="s">
        <v>419</v>
      </c>
      <c r="F52" s="13">
        <v>318650000</v>
      </c>
      <c r="G52" s="13">
        <v>230658845</v>
      </c>
    </row>
    <row r="53" spans="2:7" ht="30">
      <c r="B53" s="107">
        <v>9002</v>
      </c>
      <c r="C53" s="1"/>
      <c r="D53" s="1"/>
      <c r="E53" s="67" t="s">
        <v>154</v>
      </c>
      <c r="F53" s="72">
        <f>SUM(F54+F58)</f>
        <v>735925800</v>
      </c>
      <c r="G53" s="72">
        <f>SUM(G54+G58)</f>
        <v>301526093</v>
      </c>
    </row>
    <row r="54" spans="2:7">
      <c r="B54" s="108"/>
      <c r="C54" s="90" t="s">
        <v>390</v>
      </c>
      <c r="D54" s="86"/>
      <c r="E54" s="84"/>
      <c r="F54" s="92">
        <f>SUM(F55:F57)</f>
        <v>70959000</v>
      </c>
      <c r="G54" s="92">
        <f>SUM(G55:G57)</f>
        <v>35061071</v>
      </c>
    </row>
    <row r="55" spans="2:7" ht="30">
      <c r="B55" s="108"/>
      <c r="C55" s="1"/>
      <c r="D55" s="11" t="s">
        <v>420</v>
      </c>
      <c r="E55" s="22" t="s">
        <v>421</v>
      </c>
      <c r="F55" s="13">
        <v>4960000</v>
      </c>
      <c r="G55" s="13">
        <v>0</v>
      </c>
    </row>
    <row r="56" spans="2:7">
      <c r="B56" s="108"/>
      <c r="C56" s="81"/>
      <c r="D56" s="11" t="s">
        <v>347</v>
      </c>
      <c r="E56" s="1" t="s">
        <v>348</v>
      </c>
      <c r="F56" s="13">
        <v>15094000</v>
      </c>
      <c r="G56" s="13">
        <v>2988867</v>
      </c>
    </row>
    <row r="57" spans="2:7">
      <c r="B57" s="108"/>
      <c r="C57" s="81"/>
      <c r="D57" s="11" t="s">
        <v>349</v>
      </c>
      <c r="E57" s="1" t="s">
        <v>350</v>
      </c>
      <c r="F57" s="13">
        <v>50905000</v>
      </c>
      <c r="G57" s="13">
        <v>32072204</v>
      </c>
    </row>
    <row r="58" spans="2:7">
      <c r="B58" s="108"/>
      <c r="C58" s="91" t="s">
        <v>402</v>
      </c>
      <c r="D58" s="85"/>
      <c r="E58" s="86"/>
      <c r="F58" s="92">
        <f>SUM(F59:F62)</f>
        <v>664966800</v>
      </c>
      <c r="G58" s="92">
        <f>SUM(G59:G62)</f>
        <v>266465022</v>
      </c>
    </row>
    <row r="59" spans="2:7" ht="30">
      <c r="B59" s="108"/>
      <c r="C59" s="1"/>
      <c r="D59" s="11" t="s">
        <v>343</v>
      </c>
      <c r="E59" s="22" t="s">
        <v>344</v>
      </c>
      <c r="F59" s="13">
        <v>164962000</v>
      </c>
      <c r="G59" s="13">
        <v>5620641</v>
      </c>
    </row>
    <row r="60" spans="2:7">
      <c r="B60" s="108"/>
      <c r="C60" s="87"/>
      <c r="D60" s="11" t="s">
        <v>347</v>
      </c>
      <c r="E60" s="1" t="s">
        <v>348</v>
      </c>
      <c r="F60" s="13">
        <v>94834800</v>
      </c>
      <c r="G60" s="13">
        <v>16936908</v>
      </c>
    </row>
    <row r="61" spans="2:7">
      <c r="B61" s="108"/>
      <c r="C61" s="87"/>
      <c r="D61" s="11" t="s">
        <v>349</v>
      </c>
      <c r="E61" s="1" t="s">
        <v>350</v>
      </c>
      <c r="F61" s="13">
        <v>313170000</v>
      </c>
      <c r="G61" s="13">
        <v>181742491</v>
      </c>
    </row>
    <row r="62" spans="2:7">
      <c r="B62" s="109"/>
      <c r="C62" s="83"/>
      <c r="D62" s="11" t="s">
        <v>351</v>
      </c>
      <c r="E62" s="1" t="s">
        <v>352</v>
      </c>
      <c r="F62" s="13">
        <v>92000000</v>
      </c>
      <c r="G62" s="13">
        <v>62164982</v>
      </c>
    </row>
    <row r="63" spans="2:7" ht="30">
      <c r="B63" s="107">
        <v>9003</v>
      </c>
      <c r="C63" s="1"/>
      <c r="D63" s="1"/>
      <c r="E63" s="67" t="s">
        <v>155</v>
      </c>
      <c r="F63" s="72">
        <f>SUM(F64+F66)</f>
        <v>3514000</v>
      </c>
      <c r="G63" s="72">
        <f>SUM(G64+G66)</f>
        <v>3106193</v>
      </c>
    </row>
    <row r="64" spans="2:7">
      <c r="B64" s="108"/>
      <c r="C64" s="85" t="s">
        <v>390</v>
      </c>
      <c r="D64" s="86"/>
      <c r="E64" s="84"/>
      <c r="F64" s="92">
        <f>SUM(F65)</f>
        <v>1982000</v>
      </c>
      <c r="G64" s="92">
        <f>SUM(G65)</f>
        <v>1574716</v>
      </c>
    </row>
    <row r="65" spans="2:7" ht="30">
      <c r="B65" s="108"/>
      <c r="D65" s="11" t="s">
        <v>343</v>
      </c>
      <c r="E65" s="22" t="s">
        <v>344</v>
      </c>
      <c r="F65" s="13">
        <v>1982000</v>
      </c>
      <c r="G65" s="13">
        <v>1574716</v>
      </c>
    </row>
    <row r="66" spans="2:7">
      <c r="B66" s="108"/>
      <c r="C66" s="85" t="s">
        <v>402</v>
      </c>
      <c r="D66" s="85"/>
      <c r="E66" s="89"/>
      <c r="F66" s="92">
        <f>SUM(F67)</f>
        <v>1532000</v>
      </c>
      <c r="G66" s="92">
        <f>SUM(G67)</f>
        <v>1531477</v>
      </c>
    </row>
    <row r="67" spans="2:7" ht="30">
      <c r="B67" s="109"/>
      <c r="D67" s="11" t="s">
        <v>343</v>
      </c>
      <c r="E67" s="22" t="s">
        <v>344</v>
      </c>
      <c r="F67" s="13">
        <v>1532000</v>
      </c>
      <c r="G67" s="13">
        <v>1531477</v>
      </c>
    </row>
    <row r="68" spans="2:7">
      <c r="B68" s="107">
        <v>9005</v>
      </c>
      <c r="C68" s="1"/>
      <c r="D68" s="1"/>
      <c r="E68" s="66" t="s">
        <v>157</v>
      </c>
      <c r="F68" s="72">
        <f>SUM(F69+F71)</f>
        <v>2472000</v>
      </c>
      <c r="G68" s="72">
        <v>0</v>
      </c>
    </row>
    <row r="69" spans="2:7">
      <c r="B69" s="108"/>
      <c r="C69" s="85" t="s">
        <v>390</v>
      </c>
      <c r="D69" s="86"/>
      <c r="E69" s="85"/>
      <c r="F69" s="92">
        <f>SUM(F70)</f>
        <v>1318000</v>
      </c>
      <c r="G69" s="92">
        <v>0</v>
      </c>
    </row>
    <row r="70" spans="2:7" ht="30">
      <c r="B70" s="108"/>
      <c r="D70" s="11" t="s">
        <v>343</v>
      </c>
      <c r="E70" s="22" t="s">
        <v>344</v>
      </c>
      <c r="F70" s="13">
        <v>1318000</v>
      </c>
      <c r="G70" s="13">
        <v>0</v>
      </c>
    </row>
    <row r="71" spans="2:7">
      <c r="B71" s="108"/>
      <c r="C71" s="85" t="s">
        <v>402</v>
      </c>
      <c r="D71" s="85"/>
      <c r="E71" s="89"/>
      <c r="F71" s="92">
        <f>SUM(F72)</f>
        <v>1154000</v>
      </c>
      <c r="G71" s="92">
        <v>0</v>
      </c>
    </row>
    <row r="72" spans="2:7" ht="30">
      <c r="B72" s="109"/>
      <c r="D72" s="11" t="s">
        <v>343</v>
      </c>
      <c r="E72" s="22" t="s">
        <v>344</v>
      </c>
      <c r="F72" s="13">
        <v>1154000</v>
      </c>
      <c r="G72" s="13">
        <v>0</v>
      </c>
    </row>
    <row r="73" spans="2:7">
      <c r="B73" s="107">
        <v>10001</v>
      </c>
      <c r="C73" s="1"/>
      <c r="D73" s="1"/>
      <c r="E73" s="66" t="s">
        <v>159</v>
      </c>
      <c r="F73" s="72">
        <f>SUM(F74+F79+F81)</f>
        <v>412385000</v>
      </c>
      <c r="G73" s="72">
        <f>SUM(G74+G79+G81)</f>
        <v>379942482</v>
      </c>
    </row>
    <row r="74" spans="2:7">
      <c r="B74" s="108"/>
      <c r="C74" s="85" t="s">
        <v>390</v>
      </c>
      <c r="D74" s="86"/>
      <c r="E74" s="85"/>
      <c r="F74" s="92">
        <f>SUM(F75:F78)</f>
        <v>392510000</v>
      </c>
      <c r="G74" s="92">
        <f>SUM(G75:G78)</f>
        <v>366554230</v>
      </c>
    </row>
    <row r="75" spans="2:7">
      <c r="B75" s="108"/>
      <c r="D75" s="11" t="s">
        <v>424</v>
      </c>
      <c r="E75" s="1" t="s">
        <v>422</v>
      </c>
      <c r="F75" s="13">
        <v>50040000</v>
      </c>
      <c r="G75" s="13">
        <v>45658494</v>
      </c>
    </row>
    <row r="76" spans="2:7" ht="30">
      <c r="B76" s="108"/>
      <c r="C76" s="81"/>
      <c r="D76" s="11" t="s">
        <v>326</v>
      </c>
      <c r="E76" s="22" t="s">
        <v>423</v>
      </c>
      <c r="F76" s="13">
        <v>310740000</v>
      </c>
      <c r="G76" s="13">
        <v>307916884</v>
      </c>
    </row>
    <row r="77" spans="2:7" ht="30">
      <c r="B77" s="108"/>
      <c r="C77" s="81"/>
      <c r="D77" s="11" t="s">
        <v>328</v>
      </c>
      <c r="E77" s="22" t="s">
        <v>329</v>
      </c>
      <c r="F77" s="13">
        <v>8151000</v>
      </c>
      <c r="G77" s="13">
        <v>3749779</v>
      </c>
    </row>
    <row r="78" spans="2:7" ht="30">
      <c r="B78" s="108"/>
      <c r="C78" s="81"/>
      <c r="D78" s="11" t="s">
        <v>343</v>
      </c>
      <c r="E78" s="22" t="s">
        <v>344</v>
      </c>
      <c r="F78" s="13">
        <v>23579000</v>
      </c>
      <c r="G78" s="13">
        <v>9229073</v>
      </c>
    </row>
    <row r="79" spans="2:7" ht="30">
      <c r="B79" s="108"/>
      <c r="C79" s="84" t="s">
        <v>407</v>
      </c>
      <c r="D79" s="85"/>
      <c r="E79" s="89"/>
      <c r="F79" s="92">
        <f>SUM(F80)</f>
        <v>14860000</v>
      </c>
      <c r="G79" s="92">
        <f>SUM(G80)</f>
        <v>11862230</v>
      </c>
    </row>
    <row r="80" spans="2:7" ht="30">
      <c r="B80" s="108"/>
      <c r="D80" s="11" t="s">
        <v>326</v>
      </c>
      <c r="E80" s="22" t="s">
        <v>423</v>
      </c>
      <c r="F80" s="13">
        <v>14860000</v>
      </c>
      <c r="G80" s="13">
        <v>11862230</v>
      </c>
    </row>
    <row r="81" spans="2:7">
      <c r="B81" s="108"/>
      <c r="C81" s="85" t="s">
        <v>402</v>
      </c>
      <c r="D81" s="85"/>
      <c r="E81" s="89"/>
      <c r="F81" s="92">
        <f>SUM(F82:F83)</f>
        <v>5015000</v>
      </c>
      <c r="G81" s="92">
        <f>SUM(G82:G83)</f>
        <v>1526022</v>
      </c>
    </row>
    <row r="82" spans="2:7" ht="30">
      <c r="B82" s="108"/>
      <c r="D82" s="11" t="s">
        <v>328</v>
      </c>
      <c r="E82" s="22" t="s">
        <v>329</v>
      </c>
      <c r="F82" s="13">
        <v>213000</v>
      </c>
      <c r="G82" s="13">
        <v>29267</v>
      </c>
    </row>
    <row r="83" spans="2:7" ht="30">
      <c r="B83" s="109"/>
      <c r="C83" s="81"/>
      <c r="D83" s="11" t="s">
        <v>343</v>
      </c>
      <c r="E83" s="22" t="s">
        <v>344</v>
      </c>
      <c r="F83" s="13">
        <v>4802000</v>
      </c>
      <c r="G83" s="13">
        <v>1496755</v>
      </c>
    </row>
    <row r="84" spans="2:7" ht="45">
      <c r="B84" s="107">
        <v>12101</v>
      </c>
      <c r="C84" s="1"/>
      <c r="D84" s="1"/>
      <c r="E84" s="67" t="s">
        <v>425</v>
      </c>
      <c r="F84" s="72">
        <f>SUM(F85)</f>
        <v>86083000</v>
      </c>
      <c r="G84" s="72">
        <f>SUM(G85)</f>
        <v>83871774</v>
      </c>
    </row>
    <row r="85" spans="2:7">
      <c r="B85" s="108"/>
      <c r="C85" s="84" t="s">
        <v>390</v>
      </c>
      <c r="D85" s="86"/>
      <c r="E85" s="84"/>
      <c r="F85" s="92">
        <f>SUM(F86:F87)</f>
        <v>86083000</v>
      </c>
      <c r="G85" s="92">
        <f>SUM(G86:G87)</f>
        <v>83871774</v>
      </c>
    </row>
    <row r="86" spans="2:7" ht="30">
      <c r="B86" s="108"/>
      <c r="D86" s="11" t="s">
        <v>397</v>
      </c>
      <c r="E86" s="22" t="s">
        <v>426</v>
      </c>
      <c r="F86" s="13">
        <v>46433000</v>
      </c>
      <c r="G86" s="13">
        <v>46433000</v>
      </c>
    </row>
    <row r="87" spans="2:7">
      <c r="B87" s="109"/>
      <c r="C87" s="87"/>
      <c r="D87" s="11" t="s">
        <v>406</v>
      </c>
      <c r="E87" s="82" t="s">
        <v>427</v>
      </c>
      <c r="F87" s="13">
        <v>39650000</v>
      </c>
      <c r="G87" s="13">
        <v>37438774</v>
      </c>
    </row>
    <row r="88" spans="2:7" ht="30">
      <c r="B88" s="107">
        <v>13001</v>
      </c>
      <c r="C88" s="1"/>
      <c r="D88" s="1"/>
      <c r="E88" s="67" t="s">
        <v>428</v>
      </c>
      <c r="F88" s="72">
        <f>SUM(F89+F99)</f>
        <v>1877252000</v>
      </c>
      <c r="G88" s="72">
        <f>SUM(G89+G99)</f>
        <v>1551564570</v>
      </c>
    </row>
    <row r="89" spans="2:7">
      <c r="B89" s="108"/>
      <c r="C89" s="84" t="s">
        <v>390</v>
      </c>
      <c r="D89" s="86"/>
      <c r="E89" s="84"/>
      <c r="F89" s="92">
        <f>SUM(F90:F98)</f>
        <v>1568250000</v>
      </c>
      <c r="G89" s="92">
        <f>SUM(G90:G98)</f>
        <v>1458591598</v>
      </c>
    </row>
    <row r="90" spans="2:7" ht="30">
      <c r="B90" s="108"/>
      <c r="D90" s="11" t="s">
        <v>393</v>
      </c>
      <c r="E90" s="22" t="s">
        <v>441</v>
      </c>
      <c r="F90" s="13">
        <v>18050000</v>
      </c>
      <c r="G90" s="13">
        <v>17611567</v>
      </c>
    </row>
    <row r="91" spans="2:7">
      <c r="B91" s="108"/>
      <c r="C91" s="87"/>
      <c r="D91" s="11" t="s">
        <v>429</v>
      </c>
      <c r="E91" s="22" t="s">
        <v>442</v>
      </c>
      <c r="F91" s="13">
        <v>15184000</v>
      </c>
      <c r="G91" s="13">
        <v>14944535</v>
      </c>
    </row>
    <row r="92" spans="2:7">
      <c r="B92" s="108"/>
      <c r="C92" s="87"/>
      <c r="D92" s="11" t="s">
        <v>430</v>
      </c>
      <c r="E92" s="1" t="s">
        <v>431</v>
      </c>
      <c r="F92" s="13">
        <v>555310000</v>
      </c>
      <c r="G92" s="13">
        <v>554571433</v>
      </c>
    </row>
    <row r="93" spans="2:7" ht="45">
      <c r="B93" s="108"/>
      <c r="C93" s="87"/>
      <c r="D93" s="11" t="s">
        <v>414</v>
      </c>
      <c r="E93" s="22" t="s">
        <v>432</v>
      </c>
      <c r="F93" s="13">
        <v>21375000</v>
      </c>
      <c r="G93" s="13">
        <v>15298795</v>
      </c>
    </row>
    <row r="94" spans="2:7">
      <c r="B94" s="108"/>
      <c r="C94" s="87"/>
      <c r="D94" s="11" t="s">
        <v>433</v>
      </c>
      <c r="E94" s="1" t="s">
        <v>434</v>
      </c>
      <c r="F94" s="13">
        <v>41400000</v>
      </c>
      <c r="G94" s="13">
        <v>37026325</v>
      </c>
    </row>
    <row r="95" spans="2:7" ht="30">
      <c r="B95" s="108"/>
      <c r="C95" s="87"/>
      <c r="D95" s="11" t="s">
        <v>435</v>
      </c>
      <c r="E95" s="22" t="s">
        <v>436</v>
      </c>
      <c r="F95" s="13">
        <v>9500000</v>
      </c>
      <c r="G95" s="13">
        <v>0</v>
      </c>
    </row>
    <row r="96" spans="2:7">
      <c r="B96" s="108"/>
      <c r="C96" s="87"/>
      <c r="D96" s="11" t="s">
        <v>437</v>
      </c>
      <c r="E96" s="1" t="s">
        <v>438</v>
      </c>
      <c r="F96" s="13">
        <v>43000000</v>
      </c>
      <c r="G96" s="13">
        <v>42844929</v>
      </c>
    </row>
    <row r="97" spans="2:7" ht="30">
      <c r="B97" s="108"/>
      <c r="C97" s="87"/>
      <c r="D97" s="11" t="s">
        <v>439</v>
      </c>
      <c r="E97" s="22" t="s">
        <v>440</v>
      </c>
      <c r="F97" s="13">
        <v>310875000</v>
      </c>
      <c r="G97" s="13">
        <v>310853548</v>
      </c>
    </row>
    <row r="98" spans="2:7" ht="30">
      <c r="B98" s="108"/>
      <c r="C98" s="87"/>
      <c r="D98" s="11" t="s">
        <v>324</v>
      </c>
      <c r="E98" s="22" t="s">
        <v>325</v>
      </c>
      <c r="F98" s="13">
        <v>553556000</v>
      </c>
      <c r="G98" s="13">
        <v>465440466</v>
      </c>
    </row>
    <row r="99" spans="2:7">
      <c r="B99" s="108"/>
      <c r="C99" s="84" t="s">
        <v>411</v>
      </c>
      <c r="D99" s="85"/>
      <c r="E99" s="89"/>
      <c r="F99" s="92">
        <f>SUM(F100:F102)</f>
        <v>309002000</v>
      </c>
      <c r="G99" s="92">
        <f>SUM(G100:G102)</f>
        <v>92972972</v>
      </c>
    </row>
    <row r="100" spans="2:7">
      <c r="B100" s="108"/>
      <c r="D100" s="11" t="s">
        <v>429</v>
      </c>
      <c r="E100" s="1" t="s">
        <v>442</v>
      </c>
      <c r="F100" s="13">
        <v>93191000</v>
      </c>
      <c r="G100" s="13">
        <v>92972972</v>
      </c>
    </row>
    <row r="101" spans="2:7" ht="30">
      <c r="B101" s="108"/>
      <c r="C101" s="87"/>
      <c r="D101" s="11" t="s">
        <v>435</v>
      </c>
      <c r="E101" s="22" t="s">
        <v>436</v>
      </c>
      <c r="F101" s="13">
        <v>93191000</v>
      </c>
      <c r="G101" s="13">
        <v>0</v>
      </c>
    </row>
    <row r="102" spans="2:7" ht="30">
      <c r="B102" s="109"/>
      <c r="C102" s="87"/>
      <c r="D102" s="11" t="s">
        <v>324</v>
      </c>
      <c r="E102" s="22" t="s">
        <v>325</v>
      </c>
      <c r="F102" s="13">
        <v>122620000</v>
      </c>
      <c r="G102" s="13">
        <v>0</v>
      </c>
    </row>
    <row r="103" spans="2:7" ht="30">
      <c r="B103" s="107">
        <v>14001</v>
      </c>
      <c r="C103" s="1"/>
      <c r="D103" s="1"/>
      <c r="E103" s="67" t="s">
        <v>166</v>
      </c>
      <c r="F103" s="72">
        <f>SUM(F104+F111)</f>
        <v>536642000</v>
      </c>
      <c r="G103" s="72">
        <f>SUM(G104+G111)</f>
        <v>483274184</v>
      </c>
    </row>
    <row r="104" spans="2:7">
      <c r="B104" s="108"/>
      <c r="C104" s="84" t="s">
        <v>390</v>
      </c>
      <c r="D104" s="86"/>
      <c r="E104" s="84"/>
      <c r="F104" s="92">
        <f>SUM(F105:F110)</f>
        <v>504115000</v>
      </c>
      <c r="G104" s="92">
        <f>SUM(G105:G110)</f>
        <v>451634380</v>
      </c>
    </row>
    <row r="105" spans="2:7">
      <c r="B105" s="108"/>
      <c r="D105" s="11" t="s">
        <v>443</v>
      </c>
      <c r="E105" s="1" t="s">
        <v>444</v>
      </c>
      <c r="F105" s="13">
        <v>433430000</v>
      </c>
      <c r="G105" s="13">
        <v>385130996</v>
      </c>
    </row>
    <row r="106" spans="2:7">
      <c r="B106" s="108"/>
      <c r="C106" s="87"/>
      <c r="D106" s="11" t="s">
        <v>445</v>
      </c>
      <c r="E106" s="1" t="s">
        <v>446</v>
      </c>
      <c r="F106" s="13">
        <v>35980000</v>
      </c>
      <c r="G106" s="13">
        <v>35839221</v>
      </c>
    </row>
    <row r="107" spans="2:7" ht="30">
      <c r="B107" s="108"/>
      <c r="C107" s="87"/>
      <c r="D107" s="11" t="s">
        <v>447</v>
      </c>
      <c r="E107" s="22" t="s">
        <v>448</v>
      </c>
      <c r="F107" s="13">
        <v>7000000</v>
      </c>
      <c r="G107" s="13">
        <v>6410000</v>
      </c>
    </row>
    <row r="108" spans="2:7" ht="30">
      <c r="B108" s="108"/>
      <c r="C108" s="87"/>
      <c r="D108" s="11" t="s">
        <v>449</v>
      </c>
      <c r="E108" s="22" t="s">
        <v>450</v>
      </c>
      <c r="F108" s="13">
        <v>10266000</v>
      </c>
      <c r="G108" s="13">
        <v>7731550</v>
      </c>
    </row>
    <row r="109" spans="2:7" ht="30">
      <c r="B109" s="108"/>
      <c r="C109" s="87"/>
      <c r="D109" s="11" t="s">
        <v>343</v>
      </c>
      <c r="E109" s="22" t="s">
        <v>344</v>
      </c>
      <c r="F109" s="13">
        <v>15600000</v>
      </c>
      <c r="G109" s="13">
        <v>15535923</v>
      </c>
    </row>
    <row r="110" spans="2:7">
      <c r="B110" s="108"/>
      <c r="C110" s="87"/>
      <c r="D110" s="11" t="s">
        <v>351</v>
      </c>
      <c r="E110" s="1" t="s">
        <v>352</v>
      </c>
      <c r="F110" s="13">
        <v>1839000</v>
      </c>
      <c r="G110" s="13">
        <v>986690</v>
      </c>
    </row>
    <row r="111" spans="2:7">
      <c r="B111" s="108"/>
      <c r="C111" s="85" t="s">
        <v>411</v>
      </c>
      <c r="D111" s="85"/>
      <c r="E111" s="86"/>
      <c r="F111" s="92">
        <f>SUM(F112)</f>
        <v>32527000</v>
      </c>
      <c r="G111" s="92">
        <f>SUM(G112)</f>
        <v>31639804</v>
      </c>
    </row>
    <row r="112" spans="2:7" ht="30">
      <c r="B112" s="109"/>
      <c r="D112" s="11" t="s">
        <v>449</v>
      </c>
      <c r="E112" s="22" t="s">
        <v>450</v>
      </c>
      <c r="F112" s="13">
        <v>32527000</v>
      </c>
      <c r="G112" s="13">
        <v>31639804</v>
      </c>
    </row>
    <row r="113" spans="2:7" ht="45">
      <c r="B113" s="107">
        <v>14004</v>
      </c>
      <c r="C113" s="1"/>
      <c r="D113" s="1"/>
      <c r="E113" s="67" t="s">
        <v>451</v>
      </c>
      <c r="F113" s="72">
        <f>SUM(F114)</f>
        <v>418500000</v>
      </c>
      <c r="G113" s="72">
        <f>SUM(G114)</f>
        <v>33872147</v>
      </c>
    </row>
    <row r="114" spans="2:7">
      <c r="B114" s="108"/>
      <c r="C114" s="85" t="s">
        <v>390</v>
      </c>
      <c r="D114" s="86"/>
      <c r="E114" s="84"/>
      <c r="F114" s="92">
        <f>SUM(F115:F116)</f>
        <v>418500000</v>
      </c>
      <c r="G114" s="92">
        <f>SUM(G115:G116)</f>
        <v>33872147</v>
      </c>
    </row>
    <row r="115" spans="2:7" ht="30">
      <c r="B115" s="108"/>
      <c r="D115" s="11" t="s">
        <v>397</v>
      </c>
      <c r="E115" s="22" t="s">
        <v>452</v>
      </c>
      <c r="F115" s="13">
        <v>384500000</v>
      </c>
      <c r="G115" s="13">
        <v>13150485</v>
      </c>
    </row>
    <row r="116" spans="2:7">
      <c r="B116" s="109"/>
      <c r="C116" s="81"/>
      <c r="D116" s="11" t="s">
        <v>351</v>
      </c>
      <c r="E116" s="1" t="s">
        <v>352</v>
      </c>
      <c r="F116" s="13">
        <v>34000000</v>
      </c>
      <c r="G116" s="13">
        <v>20721662</v>
      </c>
    </row>
    <row r="117" spans="2:7" ht="45">
      <c r="B117" s="107">
        <v>14005</v>
      </c>
      <c r="C117" s="1"/>
      <c r="D117" s="11"/>
      <c r="E117" s="67" t="s">
        <v>453</v>
      </c>
      <c r="F117" s="72">
        <f>SUM(F118)</f>
        <v>19100000</v>
      </c>
      <c r="G117" s="72">
        <f>SUM(G118)</f>
        <v>16298290</v>
      </c>
    </row>
    <row r="118" spans="2:7">
      <c r="B118" s="108"/>
      <c r="C118" s="85" t="s">
        <v>390</v>
      </c>
      <c r="D118" s="85"/>
      <c r="E118" s="84"/>
      <c r="F118" s="92">
        <f>SUM(F119)</f>
        <v>19100000</v>
      </c>
      <c r="G118" s="92">
        <f>SUM(G119)</f>
        <v>16298290</v>
      </c>
    </row>
    <row r="119" spans="2:7" ht="30">
      <c r="B119" s="109"/>
      <c r="D119" s="11" t="s">
        <v>343</v>
      </c>
      <c r="E119" s="22" t="s">
        <v>344</v>
      </c>
      <c r="F119" s="13">
        <v>19100000</v>
      </c>
      <c r="G119" s="13">
        <v>16298290</v>
      </c>
    </row>
    <row r="120" spans="2:7" ht="30">
      <c r="B120" s="107">
        <v>15001</v>
      </c>
      <c r="C120" s="1"/>
      <c r="D120" s="1"/>
      <c r="E120" s="67" t="s">
        <v>169</v>
      </c>
      <c r="F120" s="72">
        <f>SUM(F121+F126)</f>
        <v>310289000</v>
      </c>
      <c r="G120" s="72">
        <f>SUM(G121+G126)</f>
        <v>287762047</v>
      </c>
    </row>
    <row r="121" spans="2:7">
      <c r="B121" s="108"/>
      <c r="C121" s="85" t="s">
        <v>390</v>
      </c>
      <c r="D121" s="86"/>
      <c r="E121" s="84"/>
      <c r="F121" s="92">
        <f>SUM(F122:F125)</f>
        <v>302443000</v>
      </c>
      <c r="G121" s="92">
        <f>SUM(G122:G125)</f>
        <v>287762047</v>
      </c>
    </row>
    <row r="122" spans="2:7" ht="45">
      <c r="B122" s="108"/>
      <c r="D122" s="11" t="s">
        <v>414</v>
      </c>
      <c r="E122" s="22" t="s">
        <v>454</v>
      </c>
      <c r="F122" s="13">
        <v>61352000</v>
      </c>
      <c r="G122" s="13">
        <v>56220280</v>
      </c>
    </row>
    <row r="123" spans="2:7" ht="45">
      <c r="B123" s="108"/>
      <c r="C123" s="81"/>
      <c r="D123" s="11" t="s">
        <v>455</v>
      </c>
      <c r="E123" s="22" t="s">
        <v>456</v>
      </c>
      <c r="F123" s="13">
        <v>20120000</v>
      </c>
      <c r="G123" s="13">
        <v>10808311</v>
      </c>
    </row>
    <row r="124" spans="2:7">
      <c r="B124" s="108"/>
      <c r="C124" s="81"/>
      <c r="D124" s="11" t="s">
        <v>304</v>
      </c>
      <c r="E124" s="11" t="s">
        <v>305</v>
      </c>
      <c r="F124" s="13">
        <v>210261000</v>
      </c>
      <c r="G124" s="13">
        <v>210030160</v>
      </c>
    </row>
    <row r="125" spans="2:7" ht="30">
      <c r="B125" s="108"/>
      <c r="C125" s="81"/>
      <c r="D125" s="11" t="s">
        <v>343</v>
      </c>
      <c r="E125" s="22" t="s">
        <v>344</v>
      </c>
      <c r="F125" s="13">
        <v>10710000</v>
      </c>
      <c r="G125" s="13">
        <v>10703296</v>
      </c>
    </row>
    <row r="126" spans="2:7">
      <c r="B126" s="108"/>
      <c r="C126" s="85" t="s">
        <v>402</v>
      </c>
      <c r="D126" s="85"/>
      <c r="E126" s="89"/>
      <c r="F126" s="92">
        <f>SUM(F127)</f>
        <v>7846000</v>
      </c>
      <c r="G126" s="92">
        <v>0</v>
      </c>
    </row>
    <row r="127" spans="2:7" ht="30">
      <c r="B127" s="109"/>
      <c r="D127" s="11" t="s">
        <v>343</v>
      </c>
      <c r="E127" s="22" t="s">
        <v>344</v>
      </c>
      <c r="F127" s="13">
        <v>7846000</v>
      </c>
      <c r="G127" s="13">
        <v>0</v>
      </c>
    </row>
    <row r="128" spans="2:7" ht="30">
      <c r="B128" s="107">
        <v>16001</v>
      </c>
      <c r="C128" s="1"/>
      <c r="D128" s="1"/>
      <c r="E128" s="67" t="s">
        <v>170</v>
      </c>
      <c r="F128" s="72">
        <f>SUM(F129+F140+F143)</f>
        <v>841634769</v>
      </c>
      <c r="G128" s="72">
        <f>SUM(G129+G140+G143)</f>
        <v>629748255</v>
      </c>
    </row>
    <row r="129" spans="2:7">
      <c r="B129" s="108"/>
      <c r="C129" s="85" t="s">
        <v>390</v>
      </c>
      <c r="D129" s="86"/>
      <c r="E129" s="84"/>
      <c r="F129" s="92">
        <f>SUM(F130:F139)</f>
        <v>564767400</v>
      </c>
      <c r="G129" s="92">
        <f>SUM(G130:G139)</f>
        <v>407301787</v>
      </c>
    </row>
    <row r="130" spans="2:7" ht="30">
      <c r="B130" s="108"/>
      <c r="D130" s="11" t="s">
        <v>457</v>
      </c>
      <c r="E130" s="22" t="s">
        <v>458</v>
      </c>
      <c r="F130" s="13">
        <v>82823000</v>
      </c>
      <c r="G130" s="13">
        <v>46582119</v>
      </c>
    </row>
    <row r="131" spans="2:7" ht="30">
      <c r="B131" s="108"/>
      <c r="C131" s="81"/>
      <c r="D131" s="11" t="s">
        <v>343</v>
      </c>
      <c r="E131" s="22" t="s">
        <v>344</v>
      </c>
      <c r="F131" s="13">
        <v>16858000</v>
      </c>
      <c r="G131" s="13">
        <v>16325399</v>
      </c>
    </row>
    <row r="132" spans="2:7">
      <c r="B132" s="108"/>
      <c r="C132" s="81"/>
      <c r="D132" s="11" t="s">
        <v>369</v>
      </c>
      <c r="E132" s="1" t="s">
        <v>370</v>
      </c>
      <c r="F132" s="13">
        <v>87022400</v>
      </c>
      <c r="G132" s="13">
        <v>57181499</v>
      </c>
    </row>
    <row r="133" spans="2:7" ht="30">
      <c r="B133" s="108"/>
      <c r="C133" s="81"/>
      <c r="D133" s="11" t="s">
        <v>371</v>
      </c>
      <c r="E133" s="22" t="s">
        <v>372</v>
      </c>
      <c r="F133" s="13">
        <v>23956000</v>
      </c>
      <c r="G133" s="13">
        <v>8250451</v>
      </c>
    </row>
    <row r="134" spans="2:7" ht="30">
      <c r="B134" s="108"/>
      <c r="C134" s="81"/>
      <c r="D134" s="11" t="s">
        <v>373</v>
      </c>
      <c r="E134" s="22" t="s">
        <v>374</v>
      </c>
      <c r="F134" s="13">
        <v>167151000</v>
      </c>
      <c r="G134" s="13">
        <v>163625447</v>
      </c>
    </row>
    <row r="135" spans="2:7">
      <c r="B135" s="108"/>
      <c r="C135" s="81"/>
      <c r="D135" s="11" t="s">
        <v>375</v>
      </c>
      <c r="E135" s="1" t="s">
        <v>376</v>
      </c>
      <c r="F135" s="13">
        <v>32456000</v>
      </c>
      <c r="G135" s="13">
        <v>10999639</v>
      </c>
    </row>
    <row r="136" spans="2:7" ht="30">
      <c r="B136" s="108"/>
      <c r="C136" s="81"/>
      <c r="D136" s="11" t="s">
        <v>377</v>
      </c>
      <c r="E136" s="22" t="s">
        <v>378</v>
      </c>
      <c r="F136" s="13">
        <v>37856000</v>
      </c>
      <c r="G136" s="13">
        <v>35210665</v>
      </c>
    </row>
    <row r="137" spans="2:7" ht="30">
      <c r="B137" s="108"/>
      <c r="C137" s="81"/>
      <c r="D137" s="11" t="s">
        <v>379</v>
      </c>
      <c r="E137" s="22" t="s">
        <v>380</v>
      </c>
      <c r="F137" s="13">
        <v>91268000</v>
      </c>
      <c r="G137" s="13">
        <v>66018162</v>
      </c>
    </row>
    <row r="138" spans="2:7" ht="30">
      <c r="B138" s="108"/>
      <c r="C138" s="81"/>
      <c r="D138" s="11" t="s">
        <v>381</v>
      </c>
      <c r="E138" s="22" t="s">
        <v>382</v>
      </c>
      <c r="F138" s="13">
        <v>3807000</v>
      </c>
      <c r="G138" s="13">
        <v>821878</v>
      </c>
    </row>
    <row r="139" spans="2:7" ht="30">
      <c r="B139" s="108"/>
      <c r="C139" s="81"/>
      <c r="D139" s="11" t="s">
        <v>383</v>
      </c>
      <c r="E139" s="22" t="s">
        <v>384</v>
      </c>
      <c r="F139" s="13">
        <v>21570000</v>
      </c>
      <c r="G139" s="13">
        <v>2286528</v>
      </c>
    </row>
    <row r="140" spans="2:7">
      <c r="B140" s="108"/>
      <c r="C140" s="85" t="s">
        <v>411</v>
      </c>
      <c r="D140" s="85"/>
      <c r="E140" s="89"/>
      <c r="F140" s="92">
        <f>SUM(F141:F142)</f>
        <v>236322369</v>
      </c>
      <c r="G140" s="92">
        <f>SUM(G141:G142)</f>
        <v>183681607</v>
      </c>
    </row>
    <row r="141" spans="2:7" ht="30">
      <c r="B141" s="108"/>
      <c r="D141" s="11" t="s">
        <v>373</v>
      </c>
      <c r="E141" s="22" t="s">
        <v>374</v>
      </c>
      <c r="F141" s="13">
        <v>47822000</v>
      </c>
      <c r="G141" s="13">
        <v>0</v>
      </c>
    </row>
    <row r="142" spans="2:7" ht="30">
      <c r="B142" s="108"/>
      <c r="C142" s="81"/>
      <c r="D142" s="11" t="s">
        <v>379</v>
      </c>
      <c r="E142" s="22" t="s">
        <v>380</v>
      </c>
      <c r="F142" s="13">
        <v>188500369</v>
      </c>
      <c r="G142" s="13">
        <v>183681607</v>
      </c>
    </row>
    <row r="143" spans="2:7">
      <c r="B143" s="108"/>
      <c r="C143" s="85" t="s">
        <v>402</v>
      </c>
      <c r="D143" s="85"/>
      <c r="E143" s="89"/>
      <c r="F143" s="92">
        <f>SUM(F144)</f>
        <v>40545000</v>
      </c>
      <c r="G143" s="92">
        <f>SUM(G144)</f>
        <v>38764861</v>
      </c>
    </row>
    <row r="144" spans="2:7" ht="30">
      <c r="B144" s="109"/>
      <c r="D144" s="11" t="s">
        <v>343</v>
      </c>
      <c r="E144" s="22" t="s">
        <v>344</v>
      </c>
      <c r="F144" s="13">
        <v>40545000</v>
      </c>
      <c r="G144" s="13">
        <v>38764861</v>
      </c>
    </row>
    <row r="145" spans="2:7" ht="30">
      <c r="B145" s="107">
        <v>16002</v>
      </c>
      <c r="C145" s="1"/>
      <c r="D145" s="1"/>
      <c r="E145" s="67" t="s">
        <v>459</v>
      </c>
      <c r="F145" s="72">
        <f>SUM(F146)</f>
        <v>2935000</v>
      </c>
      <c r="G145" s="72">
        <f>SUM(G146)</f>
        <v>735851</v>
      </c>
    </row>
    <row r="146" spans="2:7">
      <c r="B146" s="108"/>
      <c r="C146" s="85" t="s">
        <v>390</v>
      </c>
      <c r="D146" s="86"/>
      <c r="E146" s="84"/>
      <c r="F146" s="92">
        <f>SUM(F147)</f>
        <v>2935000</v>
      </c>
      <c r="G146" s="92">
        <f>SUM(G147)</f>
        <v>735851</v>
      </c>
    </row>
    <row r="147" spans="2:7" ht="30">
      <c r="B147" s="109"/>
      <c r="D147" s="11" t="s">
        <v>343</v>
      </c>
      <c r="E147" s="22" t="s">
        <v>344</v>
      </c>
      <c r="F147" s="13">
        <v>2935000</v>
      </c>
      <c r="G147" s="13">
        <v>735851</v>
      </c>
    </row>
    <row r="148" spans="2:7">
      <c r="B148" s="107">
        <v>16101</v>
      </c>
      <c r="C148" s="80"/>
      <c r="D148" s="80"/>
      <c r="E148" s="66" t="s">
        <v>173</v>
      </c>
      <c r="F148" s="72">
        <f>SUM(F149)</f>
        <v>410092000</v>
      </c>
      <c r="G148" s="72">
        <f>SUM(G149)</f>
        <v>346999933</v>
      </c>
    </row>
    <row r="149" spans="2:7">
      <c r="B149" s="108"/>
      <c r="C149" s="85" t="s">
        <v>390</v>
      </c>
      <c r="D149" s="86"/>
      <c r="E149" s="85"/>
      <c r="F149" s="92">
        <f>SUM(F150)</f>
        <v>410092000</v>
      </c>
      <c r="G149" s="92">
        <f>SUM(G150)</f>
        <v>346999933</v>
      </c>
    </row>
    <row r="150" spans="2:7">
      <c r="B150" s="109"/>
      <c r="D150" s="11" t="s">
        <v>397</v>
      </c>
      <c r="E150" s="1" t="s">
        <v>460</v>
      </c>
      <c r="F150" s="13">
        <v>410092000</v>
      </c>
      <c r="G150" s="13">
        <v>346999933</v>
      </c>
    </row>
    <row r="151" spans="2:7" ht="45">
      <c r="B151" s="107">
        <v>17001</v>
      </c>
      <c r="C151" s="1"/>
      <c r="D151" s="1"/>
      <c r="E151" s="67" t="s">
        <v>461</v>
      </c>
      <c r="F151" s="72">
        <f>SUM(F152+F154)</f>
        <v>545648000</v>
      </c>
      <c r="G151" s="72">
        <f>SUM(G152+G154)</f>
        <v>519626784</v>
      </c>
    </row>
    <row r="152" spans="2:7">
      <c r="B152" s="108"/>
      <c r="C152" s="85" t="s">
        <v>390</v>
      </c>
      <c r="D152" s="86"/>
      <c r="E152" s="84"/>
      <c r="F152" s="92">
        <f>SUM(F153)</f>
        <v>544281000</v>
      </c>
      <c r="G152" s="92">
        <f>SUM(G153)</f>
        <v>519197710</v>
      </c>
    </row>
    <row r="153" spans="2:7">
      <c r="B153" s="108"/>
      <c r="D153" s="11" t="s">
        <v>355</v>
      </c>
      <c r="E153" s="1" t="s">
        <v>356</v>
      </c>
      <c r="F153" s="13">
        <v>544281000</v>
      </c>
      <c r="G153" s="13">
        <v>519197710</v>
      </c>
    </row>
    <row r="154" spans="2:7">
      <c r="B154" s="108"/>
      <c r="C154" s="85" t="s">
        <v>402</v>
      </c>
      <c r="D154" s="85"/>
      <c r="E154" s="86"/>
      <c r="F154" s="92">
        <f>SUM(F155)</f>
        <v>1367000</v>
      </c>
      <c r="G154" s="92">
        <f>SUM(G155)</f>
        <v>429074</v>
      </c>
    </row>
    <row r="155" spans="2:7">
      <c r="B155" s="109"/>
      <c r="D155" s="11" t="s">
        <v>355</v>
      </c>
      <c r="E155" s="1" t="s">
        <v>356</v>
      </c>
      <c r="F155" s="13">
        <v>1367000</v>
      </c>
      <c r="G155" s="13">
        <v>429074</v>
      </c>
    </row>
    <row r="156" spans="2:7">
      <c r="B156" s="107">
        <v>18001</v>
      </c>
      <c r="C156" s="1"/>
      <c r="D156" s="1"/>
      <c r="E156" s="67" t="s">
        <v>175</v>
      </c>
      <c r="F156" s="72">
        <f>SUM(F157+F159)</f>
        <v>4662000</v>
      </c>
      <c r="G156" s="72">
        <f>SUM(G157+G159)</f>
        <v>3452851</v>
      </c>
    </row>
    <row r="157" spans="2:7">
      <c r="B157" s="108"/>
      <c r="C157" s="95" t="s">
        <v>390</v>
      </c>
      <c r="D157" s="86"/>
      <c r="E157" s="86"/>
      <c r="F157" s="92">
        <f>SUM(F158)</f>
        <v>412000</v>
      </c>
      <c r="G157" s="92">
        <f>SUM(G158)</f>
        <v>412000</v>
      </c>
    </row>
    <row r="158" spans="2:7" ht="30">
      <c r="B158" s="108"/>
      <c r="C158" s="1"/>
      <c r="D158" s="11" t="s">
        <v>343</v>
      </c>
      <c r="E158" s="22" t="s">
        <v>344</v>
      </c>
      <c r="F158" s="13">
        <v>412000</v>
      </c>
      <c r="G158" s="13">
        <v>412000</v>
      </c>
    </row>
    <row r="159" spans="2:7">
      <c r="B159" s="108"/>
      <c r="C159" s="95" t="s">
        <v>402</v>
      </c>
      <c r="D159" s="86"/>
      <c r="E159" s="89"/>
      <c r="F159" s="92">
        <f>SUM(F160)</f>
        <v>4250000</v>
      </c>
      <c r="G159" s="92">
        <f>SUM(G160)</f>
        <v>3040851</v>
      </c>
    </row>
    <row r="160" spans="2:7" ht="30">
      <c r="B160" s="109"/>
      <c r="C160" s="1"/>
      <c r="D160" s="11" t="s">
        <v>343</v>
      </c>
      <c r="E160" s="22" t="s">
        <v>344</v>
      </c>
      <c r="F160" s="13">
        <v>4250000</v>
      </c>
      <c r="G160" s="13">
        <v>3040851</v>
      </c>
    </row>
    <row r="161" spans="2:7">
      <c r="B161" s="107">
        <v>19001</v>
      </c>
      <c r="C161" s="1"/>
      <c r="D161" s="11"/>
      <c r="E161" s="67" t="s">
        <v>177</v>
      </c>
      <c r="F161" s="72">
        <f>SUM(F162+F169)</f>
        <v>1389348000</v>
      </c>
      <c r="G161" s="72">
        <f>SUM(G162+G169)</f>
        <v>1284079115</v>
      </c>
    </row>
    <row r="162" spans="2:7">
      <c r="B162" s="108"/>
      <c r="C162" s="85" t="s">
        <v>390</v>
      </c>
      <c r="D162" s="85"/>
      <c r="E162" s="86"/>
      <c r="F162" s="92">
        <f>SUM(F163:F168)</f>
        <v>1202728000</v>
      </c>
      <c r="G162" s="92">
        <f>SUM(G163:G168)</f>
        <v>1145927493</v>
      </c>
    </row>
    <row r="163" spans="2:7" ht="30">
      <c r="B163" s="108"/>
      <c r="C163" s="1"/>
      <c r="D163" s="11" t="s">
        <v>393</v>
      </c>
      <c r="E163" s="22" t="s">
        <v>470</v>
      </c>
      <c r="F163" s="13">
        <v>126728000</v>
      </c>
      <c r="G163" s="13">
        <v>126541616</v>
      </c>
    </row>
    <row r="164" spans="2:7" ht="30">
      <c r="B164" s="108"/>
      <c r="C164" s="1"/>
      <c r="D164" s="11" t="s">
        <v>394</v>
      </c>
      <c r="E164" s="22" t="s">
        <v>471</v>
      </c>
      <c r="F164" s="13">
        <v>933580000</v>
      </c>
      <c r="G164" s="13">
        <v>928102767</v>
      </c>
    </row>
    <row r="165" spans="2:7" ht="30">
      <c r="B165" s="108"/>
      <c r="C165" s="1"/>
      <c r="D165" s="11" t="s">
        <v>462</v>
      </c>
      <c r="E165" s="22" t="s">
        <v>463</v>
      </c>
      <c r="F165" s="13">
        <v>9190000</v>
      </c>
      <c r="G165" s="13">
        <v>4912441</v>
      </c>
    </row>
    <row r="166" spans="2:7" ht="30">
      <c r="B166" s="108"/>
      <c r="C166" s="1"/>
      <c r="D166" s="11" t="s">
        <v>464</v>
      </c>
      <c r="E166" s="22" t="s">
        <v>465</v>
      </c>
      <c r="F166" s="13">
        <v>41070000</v>
      </c>
      <c r="G166" s="13">
        <v>29024190</v>
      </c>
    </row>
    <row r="167" spans="2:7" ht="45">
      <c r="B167" s="108"/>
      <c r="C167" s="1"/>
      <c r="D167" s="11" t="s">
        <v>466</v>
      </c>
      <c r="E167" s="22" t="s">
        <v>467</v>
      </c>
      <c r="F167" s="13">
        <v>85160000</v>
      </c>
      <c r="G167" s="13">
        <v>51996348</v>
      </c>
    </row>
    <row r="168" spans="2:7">
      <c r="B168" s="108"/>
      <c r="C168" s="1"/>
      <c r="D168" s="11" t="s">
        <v>468</v>
      </c>
      <c r="E168" s="1" t="s">
        <v>469</v>
      </c>
      <c r="F168" s="13">
        <v>7000000</v>
      </c>
      <c r="G168" s="13">
        <v>5350131</v>
      </c>
    </row>
    <row r="169" spans="2:7">
      <c r="B169" s="108"/>
      <c r="C169" s="85" t="s">
        <v>411</v>
      </c>
      <c r="D169" s="86"/>
      <c r="E169" s="86"/>
      <c r="F169" s="92">
        <f>SUM(F170:F171)</f>
        <v>186620000</v>
      </c>
      <c r="G169" s="92">
        <f>SUM(G170:G171)</f>
        <v>138151622</v>
      </c>
    </row>
    <row r="170" spans="2:7" ht="30">
      <c r="B170" s="108"/>
      <c r="C170" s="1"/>
      <c r="D170" s="11" t="s">
        <v>393</v>
      </c>
      <c r="E170" s="22" t="s">
        <v>472</v>
      </c>
      <c r="F170" s="13">
        <v>122620000</v>
      </c>
      <c r="G170" s="13">
        <v>122000788</v>
      </c>
    </row>
    <row r="171" spans="2:7">
      <c r="B171" s="109"/>
      <c r="C171" s="1"/>
      <c r="D171" s="11" t="s">
        <v>334</v>
      </c>
      <c r="E171" s="22" t="s">
        <v>333</v>
      </c>
      <c r="F171" s="13">
        <v>64000000</v>
      </c>
      <c r="G171" s="13">
        <v>16150834</v>
      </c>
    </row>
    <row r="172" spans="2:7" ht="30">
      <c r="B172" s="107">
        <v>19101</v>
      </c>
      <c r="C172" s="1"/>
      <c r="D172" s="11"/>
      <c r="E172" s="67" t="s">
        <v>178</v>
      </c>
      <c r="F172" s="72">
        <f>SUM(F173+F177)</f>
        <v>182115000</v>
      </c>
      <c r="G172" s="72">
        <f>SUM(G173+G177)</f>
        <v>113016565</v>
      </c>
    </row>
    <row r="173" spans="2:7">
      <c r="B173" s="108"/>
      <c r="C173" s="85" t="s">
        <v>390</v>
      </c>
      <c r="D173" s="85"/>
      <c r="E173" s="84"/>
      <c r="F173" s="92">
        <f>SUM(F174:F176)</f>
        <v>122720000</v>
      </c>
      <c r="G173" s="92">
        <f>SUM(G174:G176)</f>
        <v>108555663</v>
      </c>
    </row>
    <row r="174" spans="2:7" ht="30">
      <c r="B174" s="108"/>
      <c r="D174" s="11" t="s">
        <v>420</v>
      </c>
      <c r="E174" s="22" t="s">
        <v>421</v>
      </c>
      <c r="F174" s="13">
        <v>21567000</v>
      </c>
      <c r="G174" s="13">
        <v>19163769</v>
      </c>
    </row>
    <row r="175" spans="2:7">
      <c r="B175" s="108"/>
      <c r="C175" s="11"/>
      <c r="D175" s="11" t="s">
        <v>345</v>
      </c>
      <c r="E175" s="1" t="s">
        <v>346</v>
      </c>
      <c r="F175" s="13">
        <v>19053000</v>
      </c>
      <c r="G175" s="13">
        <v>10219906</v>
      </c>
    </row>
    <row r="176" spans="2:7">
      <c r="B176" s="108"/>
      <c r="C176" s="1"/>
      <c r="D176" s="11" t="s">
        <v>358</v>
      </c>
      <c r="E176" s="1" t="s">
        <v>359</v>
      </c>
      <c r="F176" s="13">
        <v>82100000</v>
      </c>
      <c r="G176" s="13">
        <v>79171988</v>
      </c>
    </row>
    <row r="177" spans="2:7">
      <c r="B177" s="108"/>
      <c r="C177" s="85" t="s">
        <v>402</v>
      </c>
      <c r="D177" s="85"/>
      <c r="E177" s="86"/>
      <c r="F177" s="92">
        <f>SUM(F178:F179)</f>
        <v>59395000</v>
      </c>
      <c r="G177" s="92">
        <f>SUM(G178:G179)</f>
        <v>4460902</v>
      </c>
    </row>
    <row r="178" spans="2:7" ht="30">
      <c r="B178" s="108"/>
      <c r="C178" s="1"/>
      <c r="D178" s="11" t="s">
        <v>343</v>
      </c>
      <c r="E178" s="22" t="s">
        <v>344</v>
      </c>
      <c r="F178" s="13">
        <v>12260000</v>
      </c>
      <c r="G178" s="13">
        <v>0</v>
      </c>
    </row>
    <row r="179" spans="2:7">
      <c r="B179" s="109"/>
      <c r="C179" s="1"/>
      <c r="D179" s="11" t="s">
        <v>345</v>
      </c>
      <c r="E179" s="1" t="s">
        <v>346</v>
      </c>
      <c r="F179" s="13">
        <v>47135000</v>
      </c>
      <c r="G179" s="13">
        <v>4460902</v>
      </c>
    </row>
    <row r="180" spans="2:7" ht="30">
      <c r="B180" s="107">
        <v>21001</v>
      </c>
      <c r="C180" s="1"/>
      <c r="D180" s="11"/>
      <c r="E180" s="67" t="s">
        <v>179</v>
      </c>
      <c r="F180" s="72">
        <f>SUM(F181+F184)</f>
        <v>176232000</v>
      </c>
      <c r="G180" s="72">
        <f>SUM(G181+G184)</f>
        <v>107750711</v>
      </c>
    </row>
    <row r="181" spans="2:7" ht="30">
      <c r="B181" s="108"/>
      <c r="C181" s="84" t="s">
        <v>407</v>
      </c>
      <c r="D181" s="85"/>
      <c r="E181" s="86"/>
      <c r="F181" s="92">
        <f>SUM(F182:F183)</f>
        <v>104500000</v>
      </c>
      <c r="G181" s="92">
        <f>SUM(G182:G183)</f>
        <v>74713082</v>
      </c>
    </row>
    <row r="182" spans="2:7" ht="30">
      <c r="B182" s="108"/>
      <c r="C182" s="1"/>
      <c r="D182" s="11" t="s">
        <v>397</v>
      </c>
      <c r="E182" s="22" t="s">
        <v>473</v>
      </c>
      <c r="F182" s="13">
        <v>37800000</v>
      </c>
      <c r="G182" s="13">
        <v>12800615</v>
      </c>
    </row>
    <row r="183" spans="2:7" ht="30">
      <c r="B183" s="108"/>
      <c r="C183" s="1"/>
      <c r="D183" s="11" t="s">
        <v>414</v>
      </c>
      <c r="E183" s="22" t="s">
        <v>474</v>
      </c>
      <c r="F183" s="13">
        <v>66700000</v>
      </c>
      <c r="G183" s="13">
        <v>61912467</v>
      </c>
    </row>
    <row r="184" spans="2:7">
      <c r="B184" s="108"/>
      <c r="C184" s="85" t="s">
        <v>411</v>
      </c>
      <c r="D184" s="85"/>
      <c r="E184" s="86"/>
      <c r="F184" s="92">
        <f>SUM(F185)</f>
        <v>71732000</v>
      </c>
      <c r="G184" s="92">
        <f>SUM(G185)</f>
        <v>33037629</v>
      </c>
    </row>
    <row r="185" spans="2:7" ht="30">
      <c r="B185" s="109"/>
      <c r="C185" s="1"/>
      <c r="D185" s="11" t="s">
        <v>414</v>
      </c>
      <c r="E185" s="22" t="s">
        <v>474</v>
      </c>
      <c r="F185" s="13">
        <v>71732000</v>
      </c>
      <c r="G185" s="13">
        <v>33037629</v>
      </c>
    </row>
    <row r="186" spans="2:7">
      <c r="B186" s="107">
        <v>28001</v>
      </c>
      <c r="C186" s="1"/>
      <c r="D186" s="1"/>
      <c r="E186" s="67" t="s">
        <v>475</v>
      </c>
      <c r="F186" s="72">
        <f>SUM(F187)</f>
        <v>67491000</v>
      </c>
      <c r="G186" s="72">
        <f>SUM(G187)</f>
        <v>48531551</v>
      </c>
    </row>
    <row r="187" spans="2:7">
      <c r="B187" s="108"/>
      <c r="C187" s="85" t="s">
        <v>390</v>
      </c>
      <c r="D187" s="86"/>
      <c r="E187" s="86"/>
      <c r="F187" s="92">
        <f>SUM(F188)</f>
        <v>67491000</v>
      </c>
      <c r="G187" s="92">
        <f>SUM(G188)</f>
        <v>48531551</v>
      </c>
    </row>
    <row r="188" spans="2:7">
      <c r="B188" s="109"/>
      <c r="C188" s="1"/>
      <c r="D188" s="11" t="s">
        <v>358</v>
      </c>
      <c r="E188" s="1" t="s">
        <v>359</v>
      </c>
      <c r="F188" s="13">
        <v>67491000</v>
      </c>
      <c r="G188" s="13">
        <v>48531551</v>
      </c>
    </row>
    <row r="189" spans="2:7">
      <c r="B189" s="107">
        <v>31101</v>
      </c>
      <c r="C189" s="1"/>
      <c r="D189" s="1"/>
      <c r="E189" s="66" t="s">
        <v>476</v>
      </c>
      <c r="F189" s="72">
        <f>SUM(F190)</f>
        <v>15400000</v>
      </c>
      <c r="G189" s="72">
        <f>SUM(G190)</f>
        <v>14654212</v>
      </c>
    </row>
    <row r="190" spans="2:7">
      <c r="B190" s="108"/>
      <c r="C190" s="85" t="s">
        <v>390</v>
      </c>
      <c r="D190" s="86"/>
      <c r="E190" s="86"/>
      <c r="F190" s="92">
        <f>SUM(F191)</f>
        <v>15400000</v>
      </c>
      <c r="G190" s="92">
        <f>SUM(G191)</f>
        <v>14654212</v>
      </c>
    </row>
    <row r="191" spans="2:7" ht="30">
      <c r="B191" s="109"/>
      <c r="C191" s="1"/>
      <c r="D191" s="11" t="s">
        <v>343</v>
      </c>
      <c r="E191" s="22" t="s">
        <v>344</v>
      </c>
      <c r="F191" s="13">
        <v>15400000</v>
      </c>
      <c r="G191" s="13">
        <v>14654212</v>
      </c>
    </row>
    <row r="192" spans="2:7">
      <c r="B192" s="107">
        <v>66001</v>
      </c>
      <c r="C192" s="1"/>
      <c r="D192" s="1"/>
      <c r="E192" s="67" t="s">
        <v>477</v>
      </c>
      <c r="F192" s="72">
        <f>SUM(F193)</f>
        <v>4022148000</v>
      </c>
      <c r="G192" s="72">
        <f>SUM(G193)</f>
        <v>3538954660</v>
      </c>
    </row>
    <row r="193" spans="2:7">
      <c r="B193" s="108"/>
      <c r="C193" s="85" t="s">
        <v>478</v>
      </c>
      <c r="D193" s="86"/>
      <c r="E193" s="86"/>
      <c r="F193" s="92">
        <f>SUM(F194)</f>
        <v>4022148000</v>
      </c>
      <c r="G193" s="92">
        <f>SUM(G194)</f>
        <v>3538954660</v>
      </c>
    </row>
    <row r="194" spans="2:7" ht="30">
      <c r="B194" s="109"/>
      <c r="C194" s="1"/>
      <c r="D194" s="11" t="s">
        <v>397</v>
      </c>
      <c r="E194" s="22" t="s">
        <v>479</v>
      </c>
      <c r="F194" s="13">
        <v>4022148000</v>
      </c>
      <c r="G194" s="13">
        <v>3538954660</v>
      </c>
    </row>
    <row r="195" spans="2:7" ht="30">
      <c r="B195" s="107">
        <v>66003</v>
      </c>
      <c r="C195" s="1"/>
      <c r="D195" s="1"/>
      <c r="E195" s="67" t="s">
        <v>480</v>
      </c>
      <c r="F195" s="72">
        <f>SUM(F196)</f>
        <v>314835000</v>
      </c>
      <c r="G195" s="72">
        <f>SUM(G196)</f>
        <v>295474723</v>
      </c>
    </row>
    <row r="196" spans="2:7">
      <c r="B196" s="108"/>
      <c r="C196" s="85" t="s">
        <v>478</v>
      </c>
      <c r="D196" s="86"/>
      <c r="E196" s="86"/>
      <c r="F196" s="92">
        <f>SUM(F197)</f>
        <v>314835000</v>
      </c>
      <c r="G196" s="92">
        <f>SUM(G197)</f>
        <v>295474723</v>
      </c>
    </row>
    <row r="197" spans="2:7">
      <c r="B197" s="109"/>
      <c r="C197" s="1"/>
      <c r="D197" s="11" t="s">
        <v>304</v>
      </c>
      <c r="E197" s="1" t="s">
        <v>305</v>
      </c>
      <c r="F197" s="13">
        <v>314835000</v>
      </c>
      <c r="G197" s="13">
        <v>295474723</v>
      </c>
    </row>
  </sheetData>
  <mergeCells count="38">
    <mergeCell ref="F3:G3"/>
    <mergeCell ref="E3:E4"/>
    <mergeCell ref="D3:D4"/>
    <mergeCell ref="C3:C4"/>
    <mergeCell ref="B3:B4"/>
    <mergeCell ref="B23:B25"/>
    <mergeCell ref="B26:B32"/>
    <mergeCell ref="B33:B38"/>
    <mergeCell ref="B2:D2"/>
    <mergeCell ref="B5:B7"/>
    <mergeCell ref="B8:B10"/>
    <mergeCell ref="B11:B14"/>
    <mergeCell ref="B15:B20"/>
    <mergeCell ref="B63:B67"/>
    <mergeCell ref="B68:B72"/>
    <mergeCell ref="B39:B44"/>
    <mergeCell ref="B45:B47"/>
    <mergeCell ref="B48:B52"/>
    <mergeCell ref="B53:B62"/>
    <mergeCell ref="B103:B112"/>
    <mergeCell ref="B113:B116"/>
    <mergeCell ref="B88:B102"/>
    <mergeCell ref="B73:B83"/>
    <mergeCell ref="B84:B87"/>
    <mergeCell ref="B145:B147"/>
    <mergeCell ref="B148:B150"/>
    <mergeCell ref="B151:B155"/>
    <mergeCell ref="B156:B160"/>
    <mergeCell ref="B117:B119"/>
    <mergeCell ref="B120:B127"/>
    <mergeCell ref="B128:B144"/>
    <mergeCell ref="B186:B188"/>
    <mergeCell ref="B189:B191"/>
    <mergeCell ref="B192:B194"/>
    <mergeCell ref="B195:B197"/>
    <mergeCell ref="B161:B171"/>
    <mergeCell ref="B172:B179"/>
    <mergeCell ref="B180:B1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13"/>
  <sheetViews>
    <sheetView workbookViewId="0">
      <selection activeCell="E18" sqref="E18"/>
    </sheetView>
  </sheetViews>
  <sheetFormatPr defaultRowHeight="15"/>
  <cols>
    <col min="2" max="2" width="13" customWidth="1"/>
    <col min="3" max="3" width="9.85546875" customWidth="1"/>
    <col min="4" max="4" width="37.5703125" customWidth="1"/>
    <col min="5" max="5" width="20.7109375" customWidth="1"/>
    <col min="6" max="6" width="23" customWidth="1"/>
  </cols>
  <sheetData>
    <row r="2" spans="2:6">
      <c r="B2" s="120" t="s">
        <v>483</v>
      </c>
      <c r="C2" s="120"/>
      <c r="D2" s="120"/>
      <c r="E2" s="120"/>
    </row>
    <row r="3" spans="2:6">
      <c r="B3" s="59" t="s">
        <v>13</v>
      </c>
      <c r="C3" s="59" t="s">
        <v>14</v>
      </c>
      <c r="D3" s="59" t="s">
        <v>15</v>
      </c>
      <c r="E3" s="59" t="s">
        <v>481</v>
      </c>
      <c r="F3" s="59" t="s">
        <v>482</v>
      </c>
    </row>
    <row r="4" spans="2:6">
      <c r="B4" s="146">
        <v>71</v>
      </c>
      <c r="C4" s="1"/>
      <c r="D4" s="97" t="s">
        <v>26</v>
      </c>
      <c r="E4" s="98">
        <f>SUM(E5)</f>
        <v>1965000000</v>
      </c>
      <c r="F4" s="98">
        <f>SUM(F5)</f>
        <v>1739793649</v>
      </c>
    </row>
    <row r="5" spans="2:6" ht="30">
      <c r="B5" s="147"/>
      <c r="C5" s="11">
        <v>718</v>
      </c>
      <c r="D5" s="22" t="s">
        <v>33</v>
      </c>
      <c r="E5" s="13">
        <v>1965000000</v>
      </c>
      <c r="F5" s="13">
        <v>1739793649</v>
      </c>
    </row>
    <row r="6" spans="2:6">
      <c r="B6" s="146">
        <v>72</v>
      </c>
      <c r="C6" s="11"/>
      <c r="D6" s="97" t="s">
        <v>34</v>
      </c>
      <c r="E6" s="98">
        <f>SUM(E7:E8)</f>
        <v>145000000</v>
      </c>
      <c r="F6" s="98">
        <f>SUM(F7:F8)</f>
        <v>112739623</v>
      </c>
    </row>
    <row r="7" spans="2:6">
      <c r="B7" s="148"/>
      <c r="C7" s="11">
        <v>724</v>
      </c>
      <c r="D7" s="1" t="s">
        <v>38</v>
      </c>
      <c r="E7" s="13">
        <v>5000000</v>
      </c>
      <c r="F7" s="13">
        <v>704588</v>
      </c>
    </row>
    <row r="8" spans="2:6">
      <c r="B8" s="147"/>
      <c r="C8" s="11">
        <v>725</v>
      </c>
      <c r="D8" s="1" t="s">
        <v>39</v>
      </c>
      <c r="E8" s="13">
        <v>140000000</v>
      </c>
      <c r="F8" s="13">
        <v>112035035</v>
      </c>
    </row>
    <row r="9" spans="2:6">
      <c r="B9" s="146">
        <v>74</v>
      </c>
      <c r="C9" s="11"/>
      <c r="D9" s="97" t="s">
        <v>44</v>
      </c>
      <c r="E9" s="98">
        <f>SUM(E10)</f>
        <v>2035484000</v>
      </c>
      <c r="F9" s="98">
        <f>SUM(F10)</f>
        <v>1831000000</v>
      </c>
    </row>
    <row r="10" spans="2:6">
      <c r="B10" s="147"/>
      <c r="C10" s="11">
        <v>741</v>
      </c>
      <c r="D10" s="1" t="s">
        <v>45</v>
      </c>
      <c r="E10" s="13">
        <v>2035484000</v>
      </c>
      <c r="F10" s="13">
        <v>1831000000</v>
      </c>
    </row>
    <row r="11" spans="2:6">
      <c r="B11" s="146">
        <v>76</v>
      </c>
      <c r="C11" s="11"/>
      <c r="D11" s="97" t="s">
        <v>52</v>
      </c>
      <c r="E11" s="98">
        <f>SUM(E12)</f>
        <v>1483416000</v>
      </c>
      <c r="F11" s="98">
        <f>SUM(F12)</f>
        <v>1442978559</v>
      </c>
    </row>
    <row r="12" spans="2:6">
      <c r="B12" s="147"/>
      <c r="C12" s="11">
        <v>761</v>
      </c>
      <c r="D12" s="1" t="s">
        <v>53</v>
      </c>
      <c r="E12" s="13">
        <v>1483416000</v>
      </c>
      <c r="F12" s="13">
        <v>1442978559</v>
      </c>
    </row>
    <row r="13" spans="2:6">
      <c r="B13" s="143" t="s">
        <v>59</v>
      </c>
      <c r="C13" s="144"/>
      <c r="D13" s="145"/>
      <c r="E13" s="31">
        <f>SUM(E4+E6+E9+E11)</f>
        <v>5628900000</v>
      </c>
      <c r="F13" s="31">
        <f>SUM(F4+F6+F9+F11)</f>
        <v>5126511831</v>
      </c>
    </row>
  </sheetData>
  <mergeCells count="6">
    <mergeCell ref="B13:D13"/>
    <mergeCell ref="B2:E2"/>
    <mergeCell ref="B4:B5"/>
    <mergeCell ref="B6:B8"/>
    <mergeCell ref="B9:B10"/>
    <mergeCell ref="B11:B1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25"/>
  <sheetViews>
    <sheetView workbookViewId="0">
      <selection activeCell="D9" sqref="D9"/>
    </sheetView>
  </sheetViews>
  <sheetFormatPr defaultRowHeight="15"/>
  <cols>
    <col min="2" max="2" width="14.42578125" customWidth="1"/>
    <col min="3" max="3" width="11.140625" customWidth="1"/>
    <col min="4" max="4" width="25.7109375" customWidth="1"/>
    <col min="5" max="5" width="15.85546875" customWidth="1"/>
    <col min="6" max="6" width="20.5703125" customWidth="1"/>
  </cols>
  <sheetData>
    <row r="2" spans="2:6">
      <c r="B2" s="120" t="s">
        <v>493</v>
      </c>
      <c r="C2" s="120"/>
      <c r="D2" s="120"/>
      <c r="E2" s="120"/>
    </row>
    <row r="3" spans="2:6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6">
      <c r="B4" s="107">
        <v>40</v>
      </c>
      <c r="C4" s="11"/>
      <c r="D4" s="97" t="s">
        <v>67</v>
      </c>
      <c r="E4" s="98">
        <f>SUM(E5:E6)</f>
        <v>29400000</v>
      </c>
      <c r="F4" s="98">
        <f>SUM(F5:F6)</f>
        <v>26754362</v>
      </c>
    </row>
    <row r="5" spans="2:6">
      <c r="B5" s="108"/>
      <c r="C5" s="11">
        <v>401</v>
      </c>
      <c r="D5" s="1" t="s">
        <v>68</v>
      </c>
      <c r="E5" s="13">
        <v>21000000</v>
      </c>
      <c r="F5" s="13">
        <v>19530696</v>
      </c>
    </row>
    <row r="6" spans="2:6" ht="30">
      <c r="B6" s="109"/>
      <c r="C6" s="11">
        <v>402</v>
      </c>
      <c r="D6" s="22" t="s">
        <v>28</v>
      </c>
      <c r="E6" s="13">
        <v>8400000</v>
      </c>
      <c r="F6" s="13">
        <v>7223666</v>
      </c>
    </row>
    <row r="7" spans="2:6">
      <c r="B7" s="107">
        <v>42</v>
      </c>
      <c r="C7" s="11"/>
      <c r="D7" s="97" t="s">
        <v>74</v>
      </c>
      <c r="E7" s="98">
        <f>SUM(E8:E13)</f>
        <v>184477668</v>
      </c>
      <c r="F7" s="98">
        <f>SUM(F8:F13)</f>
        <v>172327534</v>
      </c>
    </row>
    <row r="8" spans="2:6">
      <c r="B8" s="108"/>
      <c r="C8" s="11">
        <v>420</v>
      </c>
      <c r="D8" s="1" t="s">
        <v>75</v>
      </c>
      <c r="E8" s="13">
        <v>1000000</v>
      </c>
      <c r="F8" s="13">
        <v>235234</v>
      </c>
    </row>
    <row r="9" spans="2:6" ht="45">
      <c r="B9" s="108"/>
      <c r="C9" s="11">
        <v>421</v>
      </c>
      <c r="D9" s="22" t="s">
        <v>76</v>
      </c>
      <c r="E9" s="13">
        <v>30887408</v>
      </c>
      <c r="F9" s="13">
        <v>29944473</v>
      </c>
    </row>
    <row r="10" spans="2:6" ht="30">
      <c r="B10" s="108"/>
      <c r="C10" s="11">
        <v>423</v>
      </c>
      <c r="D10" s="22" t="s">
        <v>77</v>
      </c>
      <c r="E10" s="13">
        <v>3000000</v>
      </c>
      <c r="F10" s="13">
        <v>1377498</v>
      </c>
    </row>
    <row r="11" spans="2:6" ht="30">
      <c r="B11" s="108"/>
      <c r="C11" s="11">
        <v>424</v>
      </c>
      <c r="D11" s="22" t="s">
        <v>78</v>
      </c>
      <c r="E11" s="13">
        <v>3000000</v>
      </c>
      <c r="F11" s="13">
        <v>2943424</v>
      </c>
    </row>
    <row r="12" spans="2:6">
      <c r="B12" s="108"/>
      <c r="C12" s="11">
        <v>425</v>
      </c>
      <c r="D12" s="1" t="s">
        <v>79</v>
      </c>
      <c r="E12" s="13">
        <v>38017327</v>
      </c>
      <c r="F12" s="13">
        <v>30070370</v>
      </c>
    </row>
    <row r="13" spans="2:6">
      <c r="B13" s="109"/>
      <c r="C13" s="11">
        <v>426</v>
      </c>
      <c r="D13" s="1" t="s">
        <v>80</v>
      </c>
      <c r="E13" s="13">
        <v>108572933</v>
      </c>
      <c r="F13" s="13">
        <v>107756535</v>
      </c>
    </row>
    <row r="14" spans="2:6">
      <c r="B14" s="107">
        <v>45</v>
      </c>
      <c r="C14" s="1"/>
      <c r="D14" s="97" t="s">
        <v>86</v>
      </c>
      <c r="E14" s="98">
        <v>238340000</v>
      </c>
      <c r="F14" s="98">
        <v>238166190</v>
      </c>
    </row>
    <row r="15" spans="2:6" ht="30">
      <c r="B15" s="109"/>
      <c r="C15" s="11">
        <v>451</v>
      </c>
      <c r="D15" s="22" t="s">
        <v>87</v>
      </c>
      <c r="E15" s="13">
        <v>238340000</v>
      </c>
      <c r="F15" s="13">
        <v>238166190</v>
      </c>
    </row>
    <row r="16" spans="2:6" ht="30">
      <c r="B16" s="107">
        <v>46</v>
      </c>
      <c r="C16" s="11"/>
      <c r="D16" s="97" t="s">
        <v>90</v>
      </c>
      <c r="E16" s="98">
        <f>SUM(E17)</f>
        <v>8164332</v>
      </c>
      <c r="F16" s="98">
        <f>SUM(F17)</f>
        <v>8164333</v>
      </c>
    </row>
    <row r="17" spans="2:6" ht="30">
      <c r="B17" s="109"/>
      <c r="C17" s="11">
        <v>465</v>
      </c>
      <c r="D17" s="22" t="s">
        <v>95</v>
      </c>
      <c r="E17" s="13">
        <v>8164332</v>
      </c>
      <c r="F17" s="13">
        <v>8164333</v>
      </c>
    </row>
    <row r="18" spans="2:6">
      <c r="B18" s="107">
        <v>48</v>
      </c>
      <c r="C18" s="11"/>
      <c r="D18" s="97" t="s">
        <v>101</v>
      </c>
      <c r="E18" s="98">
        <f>SUM(E19:E22)</f>
        <v>4431748000</v>
      </c>
      <c r="F18" s="98">
        <f>SUM(F19:F22)</f>
        <v>3944250635</v>
      </c>
    </row>
    <row r="19" spans="2:6" ht="30">
      <c r="B19" s="108"/>
      <c r="C19" s="11">
        <v>480</v>
      </c>
      <c r="D19" s="22" t="s">
        <v>102</v>
      </c>
      <c r="E19" s="13">
        <v>3600000</v>
      </c>
      <c r="F19" s="13">
        <v>2973866</v>
      </c>
    </row>
    <row r="20" spans="2:6">
      <c r="B20" s="108"/>
      <c r="C20" s="11">
        <v>482</v>
      </c>
      <c r="D20" s="1" t="s">
        <v>104</v>
      </c>
      <c r="E20" s="13">
        <v>4022148000</v>
      </c>
      <c r="F20" s="13">
        <v>3538954660</v>
      </c>
    </row>
    <row r="21" spans="2:6" ht="30">
      <c r="B21" s="108"/>
      <c r="C21" s="11">
        <v>485</v>
      </c>
      <c r="D21" s="22" t="s">
        <v>107</v>
      </c>
      <c r="E21" s="13">
        <v>106000000</v>
      </c>
      <c r="F21" s="13">
        <v>102322109</v>
      </c>
    </row>
    <row r="22" spans="2:6">
      <c r="B22" s="109"/>
      <c r="C22" s="11">
        <v>488</v>
      </c>
      <c r="D22" s="1" t="s">
        <v>109</v>
      </c>
      <c r="E22" s="13">
        <v>300000000</v>
      </c>
      <c r="F22" s="13">
        <v>300000000</v>
      </c>
    </row>
    <row r="23" spans="2:6">
      <c r="B23" s="107">
        <v>49</v>
      </c>
      <c r="C23" s="1"/>
      <c r="D23" s="97" t="s">
        <v>113</v>
      </c>
      <c r="E23" s="98">
        <f>SUM(E24)</f>
        <v>736770000</v>
      </c>
      <c r="F23" s="98">
        <f>SUM(F24)</f>
        <v>735355917</v>
      </c>
    </row>
    <row r="24" spans="2:6" ht="30">
      <c r="B24" s="109"/>
      <c r="C24" s="11">
        <v>491</v>
      </c>
      <c r="D24" s="22" t="s">
        <v>111</v>
      </c>
      <c r="E24" s="13">
        <v>736770000</v>
      </c>
      <c r="F24" s="13">
        <v>735355917</v>
      </c>
    </row>
    <row r="25" spans="2:6">
      <c r="B25" s="143" t="s">
        <v>59</v>
      </c>
      <c r="C25" s="144"/>
      <c r="D25" s="145"/>
      <c r="E25" s="31">
        <f>SUM(E23+E18+E16+E14+E7+E4)</f>
        <v>5628900000</v>
      </c>
      <c r="F25" s="31">
        <f>SUM(F23+F18+F16+F14+F7+F4)</f>
        <v>5125018971</v>
      </c>
    </row>
  </sheetData>
  <mergeCells count="8">
    <mergeCell ref="B18:B22"/>
    <mergeCell ref="B23:B24"/>
    <mergeCell ref="B25:D25"/>
    <mergeCell ref="B2:E2"/>
    <mergeCell ref="B4:B6"/>
    <mergeCell ref="B7:B13"/>
    <mergeCell ref="B14:B15"/>
    <mergeCell ref="B16:B17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F10"/>
  <sheetViews>
    <sheetView workbookViewId="0">
      <selection activeCell="B10" sqref="B10:F10"/>
    </sheetView>
  </sheetViews>
  <sheetFormatPr defaultRowHeight="15"/>
  <cols>
    <col min="2" max="2" width="13.85546875" customWidth="1"/>
    <col min="3" max="3" width="11" customWidth="1"/>
    <col min="4" max="4" width="25.7109375" customWidth="1"/>
    <col min="5" max="5" width="16" customWidth="1"/>
    <col min="6" max="6" width="19.85546875" customWidth="1"/>
  </cols>
  <sheetData>
    <row r="2" spans="2:6" ht="15" customHeight="1">
      <c r="B2" s="120" t="s">
        <v>494</v>
      </c>
      <c r="C2" s="120"/>
      <c r="D2" s="120"/>
      <c r="E2" s="120"/>
      <c r="F2" s="120"/>
    </row>
    <row r="3" spans="2:6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6">
      <c r="B4" s="107">
        <v>71</v>
      </c>
      <c r="C4" s="1"/>
      <c r="D4" s="97" t="s">
        <v>26</v>
      </c>
      <c r="E4" s="98">
        <f>SUM(E5)</f>
        <v>17018000000</v>
      </c>
      <c r="F4" s="98">
        <f>SUM(F5)</f>
        <v>16654300693</v>
      </c>
    </row>
    <row r="5" spans="2:6" ht="30">
      <c r="B5" s="109"/>
      <c r="C5" s="11">
        <v>712</v>
      </c>
      <c r="D5" s="22" t="s">
        <v>28</v>
      </c>
      <c r="E5" s="13">
        <v>17018000000</v>
      </c>
      <c r="F5" s="13">
        <v>16654300693</v>
      </c>
    </row>
    <row r="6" spans="2:6">
      <c r="B6" s="107">
        <v>72</v>
      </c>
      <c r="C6" s="11"/>
      <c r="D6" s="97" t="s">
        <v>34</v>
      </c>
      <c r="E6" s="98">
        <f>SUM(E7)</f>
        <v>550000000</v>
      </c>
      <c r="F6" s="98">
        <f>SUM(F7)</f>
        <v>435406757</v>
      </c>
    </row>
    <row r="7" spans="2:6">
      <c r="B7" s="109"/>
      <c r="C7" s="11">
        <v>725</v>
      </c>
      <c r="D7" s="1" t="s">
        <v>39</v>
      </c>
      <c r="E7" s="13">
        <v>550000000</v>
      </c>
      <c r="F7" s="13">
        <v>435406757</v>
      </c>
    </row>
    <row r="8" spans="2:6">
      <c r="B8" s="107">
        <v>74</v>
      </c>
      <c r="C8" s="11"/>
      <c r="D8" s="97" t="s">
        <v>44</v>
      </c>
      <c r="E8" s="98">
        <f>SUM(E9)</f>
        <v>4432350000</v>
      </c>
      <c r="F8" s="98">
        <f>SUM(F9)</f>
        <v>3892412346</v>
      </c>
    </row>
    <row r="9" spans="2:6" ht="30">
      <c r="B9" s="109"/>
      <c r="C9" s="11">
        <v>741</v>
      </c>
      <c r="D9" s="22" t="s">
        <v>45</v>
      </c>
      <c r="E9" s="13">
        <v>4432350000</v>
      </c>
      <c r="F9" s="13">
        <v>3892412346</v>
      </c>
    </row>
    <row r="10" spans="2:6">
      <c r="B10" s="143" t="s">
        <v>59</v>
      </c>
      <c r="C10" s="144"/>
      <c r="D10" s="145"/>
      <c r="E10" s="31">
        <f>SUM(E8+E6+E4)</f>
        <v>22000350000</v>
      </c>
      <c r="F10" s="31">
        <f>SUM(F8+F6+F4)</f>
        <v>20982119796</v>
      </c>
    </row>
  </sheetData>
  <mergeCells count="5">
    <mergeCell ref="B2:F2"/>
    <mergeCell ref="B4:B5"/>
    <mergeCell ref="B6:B7"/>
    <mergeCell ref="B8:B9"/>
    <mergeCell ref="B10: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23"/>
  <sheetViews>
    <sheetView workbookViewId="0">
      <selection activeCell="B23" sqref="B23:F23"/>
    </sheetView>
  </sheetViews>
  <sheetFormatPr defaultRowHeight="15"/>
  <cols>
    <col min="2" max="2" width="14.7109375" customWidth="1"/>
    <col min="3" max="3" width="12.28515625" customWidth="1"/>
    <col min="4" max="4" width="28.28515625" customWidth="1"/>
    <col min="5" max="5" width="18.140625" customWidth="1"/>
    <col min="6" max="6" width="17.85546875" customWidth="1"/>
  </cols>
  <sheetData>
    <row r="2" spans="2:6">
      <c r="B2" s="120" t="s">
        <v>495</v>
      </c>
      <c r="C2" s="120"/>
      <c r="D2" s="120"/>
      <c r="E2" s="120"/>
      <c r="F2" s="120"/>
    </row>
    <row r="3" spans="2:6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6">
      <c r="B4" s="107">
        <v>40</v>
      </c>
      <c r="C4" s="11"/>
      <c r="D4" s="97" t="s">
        <v>67</v>
      </c>
      <c r="E4" s="98">
        <f>SUM(E5:E7)</f>
        <v>311592000</v>
      </c>
      <c r="F4" s="98">
        <f>SUM(F5:F7)</f>
        <v>307815777</v>
      </c>
    </row>
    <row r="5" spans="2:6">
      <c r="B5" s="108"/>
      <c r="C5" s="11">
        <v>401</v>
      </c>
      <c r="D5" s="1" t="s">
        <v>68</v>
      </c>
      <c r="E5" s="13">
        <v>226536000</v>
      </c>
      <c r="F5" s="13">
        <v>223083490</v>
      </c>
    </row>
    <row r="6" spans="2:6" ht="30">
      <c r="B6" s="108"/>
      <c r="C6" s="11">
        <v>402</v>
      </c>
      <c r="D6" s="22" t="s">
        <v>28</v>
      </c>
      <c r="E6" s="13">
        <v>82606000</v>
      </c>
      <c r="F6" s="13">
        <v>82573078</v>
      </c>
    </row>
    <row r="7" spans="2:6">
      <c r="B7" s="109"/>
      <c r="C7" s="11">
        <v>404</v>
      </c>
      <c r="D7" s="1" t="s">
        <v>69</v>
      </c>
      <c r="E7" s="13">
        <v>2450000</v>
      </c>
      <c r="F7" s="13">
        <v>2159209</v>
      </c>
    </row>
    <row r="8" spans="2:6">
      <c r="B8" s="107">
        <v>42</v>
      </c>
      <c r="C8" s="11"/>
      <c r="D8" s="97" t="s">
        <v>74</v>
      </c>
      <c r="E8" s="98">
        <f>SUM(E9:E15)</f>
        <v>19248439059</v>
      </c>
      <c r="F8" s="98">
        <f>SUM(F9:F15)</f>
        <v>18331291234</v>
      </c>
    </row>
    <row r="9" spans="2:6">
      <c r="B9" s="108"/>
      <c r="C9" s="11">
        <v>420</v>
      </c>
      <c r="D9" s="1" t="s">
        <v>75</v>
      </c>
      <c r="E9" s="13">
        <v>5500000</v>
      </c>
      <c r="F9" s="13">
        <v>5178091</v>
      </c>
    </row>
    <row r="10" spans="2:6" ht="32.25" customHeight="1">
      <c r="B10" s="108"/>
      <c r="C10" s="11">
        <v>421</v>
      </c>
      <c r="D10" s="22" t="s">
        <v>76</v>
      </c>
      <c r="E10" s="13">
        <v>68896839</v>
      </c>
      <c r="F10" s="13">
        <v>56171956</v>
      </c>
    </row>
    <row r="11" spans="2:6" ht="30">
      <c r="B11" s="108"/>
      <c r="C11" s="11">
        <v>423</v>
      </c>
      <c r="D11" s="22" t="s">
        <v>77</v>
      </c>
      <c r="E11" s="13">
        <v>12000000</v>
      </c>
      <c r="F11" s="13">
        <v>10703884</v>
      </c>
    </row>
    <row r="12" spans="2:6" ht="30">
      <c r="B12" s="108"/>
      <c r="C12" s="11">
        <v>424</v>
      </c>
      <c r="D12" s="22" t="s">
        <v>78</v>
      </c>
      <c r="E12" s="13">
        <v>14000000</v>
      </c>
      <c r="F12" s="13">
        <v>13738130</v>
      </c>
    </row>
    <row r="13" spans="2:6">
      <c r="B13" s="108"/>
      <c r="C13" s="11">
        <v>425</v>
      </c>
      <c r="D13" s="1" t="s">
        <v>79</v>
      </c>
      <c r="E13" s="13">
        <v>19142475322</v>
      </c>
      <c r="F13" s="13">
        <v>18240082999</v>
      </c>
    </row>
    <row r="14" spans="2:6">
      <c r="B14" s="108"/>
      <c r="C14" s="11">
        <v>426</v>
      </c>
      <c r="D14" s="1" t="s">
        <v>80</v>
      </c>
      <c r="E14" s="13">
        <v>5420018</v>
      </c>
      <c r="F14" s="13">
        <v>5269382</v>
      </c>
    </row>
    <row r="15" spans="2:6">
      <c r="B15" s="109"/>
      <c r="C15" s="11">
        <v>427</v>
      </c>
      <c r="D15" s="1" t="s">
        <v>81</v>
      </c>
      <c r="E15" s="13">
        <v>146880</v>
      </c>
      <c r="F15" s="13">
        <v>146792</v>
      </c>
    </row>
    <row r="16" spans="2:6">
      <c r="B16" s="107">
        <v>46</v>
      </c>
      <c r="C16" s="11"/>
      <c r="D16" s="97" t="s">
        <v>90</v>
      </c>
      <c r="E16" s="98">
        <f>SUM(E17)</f>
        <v>10318941</v>
      </c>
      <c r="F16" s="98">
        <f>SUM(F17)</f>
        <v>10318941</v>
      </c>
    </row>
    <row r="17" spans="2:6">
      <c r="B17" s="109"/>
      <c r="C17" s="11">
        <v>465</v>
      </c>
      <c r="D17" s="1" t="s">
        <v>95</v>
      </c>
      <c r="E17" s="13">
        <v>10318941</v>
      </c>
      <c r="F17" s="13">
        <v>10318941</v>
      </c>
    </row>
    <row r="18" spans="2:6">
      <c r="B18" s="107">
        <v>47</v>
      </c>
      <c r="C18" s="11"/>
      <c r="D18" s="97" t="s">
        <v>96</v>
      </c>
      <c r="E18" s="98">
        <f>SUM(E19)</f>
        <v>2400000000</v>
      </c>
      <c r="F18" s="98">
        <f>SUM(F19)</f>
        <v>2299785068</v>
      </c>
    </row>
    <row r="19" spans="2:6" ht="45">
      <c r="B19" s="109"/>
      <c r="C19" s="11">
        <v>474</v>
      </c>
      <c r="D19" s="22" t="s">
        <v>100</v>
      </c>
      <c r="E19" s="13">
        <v>2400000000</v>
      </c>
      <c r="F19" s="13">
        <v>2299785068</v>
      </c>
    </row>
    <row r="20" spans="2:6">
      <c r="B20" s="117">
        <v>48</v>
      </c>
      <c r="C20" s="11"/>
      <c r="D20" s="97" t="s">
        <v>101</v>
      </c>
      <c r="E20" s="98">
        <f>SUM(E21:E22)</f>
        <v>30000000</v>
      </c>
      <c r="F20" s="98">
        <f>SUM(F21:F22)</f>
        <v>17934244</v>
      </c>
    </row>
    <row r="21" spans="2:6" ht="30">
      <c r="B21" s="118"/>
      <c r="C21" s="11">
        <v>480</v>
      </c>
      <c r="D21" s="22" t="s">
        <v>102</v>
      </c>
      <c r="E21" s="13">
        <v>18000000</v>
      </c>
      <c r="F21" s="13">
        <v>13147738</v>
      </c>
    </row>
    <row r="22" spans="2:6">
      <c r="B22" s="119"/>
      <c r="C22" s="11">
        <v>481</v>
      </c>
      <c r="D22" s="1" t="s">
        <v>103</v>
      </c>
      <c r="E22" s="13">
        <v>12000000</v>
      </c>
      <c r="F22" s="13">
        <v>4786506</v>
      </c>
    </row>
    <row r="23" spans="2:6">
      <c r="B23" s="143" t="s">
        <v>59</v>
      </c>
      <c r="C23" s="144"/>
      <c r="D23" s="145"/>
      <c r="E23" s="31">
        <f>SUM(E20+E18+E16+E8+E4)</f>
        <v>22000350000</v>
      </c>
      <c r="F23" s="31">
        <f>SUM(F20+F18+F16+F8+F4)</f>
        <v>20967145264</v>
      </c>
    </row>
  </sheetData>
  <mergeCells count="7">
    <mergeCell ref="B23:D23"/>
    <mergeCell ref="B2:F2"/>
    <mergeCell ref="B4:B7"/>
    <mergeCell ref="B8:B15"/>
    <mergeCell ref="B16:B17"/>
    <mergeCell ref="B18:B19"/>
    <mergeCell ref="B20:B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F14"/>
  <sheetViews>
    <sheetView workbookViewId="0">
      <selection activeCell="B14" sqref="B14:F14"/>
    </sheetView>
  </sheetViews>
  <sheetFormatPr defaultRowHeight="15"/>
  <cols>
    <col min="2" max="2" width="13.85546875" customWidth="1"/>
    <col min="3" max="3" width="11.85546875" customWidth="1"/>
    <col min="4" max="4" width="30" customWidth="1"/>
    <col min="5" max="5" width="17.5703125" customWidth="1"/>
    <col min="6" max="6" width="18.7109375" customWidth="1"/>
  </cols>
  <sheetData>
    <row r="2" spans="2:6">
      <c r="B2" s="120" t="s">
        <v>496</v>
      </c>
      <c r="C2" s="120"/>
      <c r="D2" s="120"/>
      <c r="E2" s="120"/>
      <c r="F2" s="120"/>
    </row>
    <row r="3" spans="2:6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6">
      <c r="B4" s="107">
        <v>71</v>
      </c>
      <c r="C4" s="11"/>
      <c r="D4" s="97" t="s">
        <v>26</v>
      </c>
      <c r="E4" s="98">
        <f>SUM(E5)</f>
        <v>1765000000</v>
      </c>
      <c r="F4" s="98">
        <f>SUM(F5)</f>
        <v>1698083235</v>
      </c>
    </row>
    <row r="5" spans="2:6" ht="30">
      <c r="B5" s="109"/>
      <c r="C5" s="11">
        <v>712</v>
      </c>
      <c r="D5" s="22" t="s">
        <v>28</v>
      </c>
      <c r="E5" s="13">
        <v>1765000000</v>
      </c>
      <c r="F5" s="13">
        <v>1698083235</v>
      </c>
    </row>
    <row r="6" spans="2:6">
      <c r="B6" s="107">
        <v>72</v>
      </c>
      <c r="C6" s="11"/>
      <c r="D6" s="97" t="s">
        <v>34</v>
      </c>
      <c r="E6" s="98">
        <f>SUM(E7:E9)</f>
        <v>18995000</v>
      </c>
      <c r="F6" s="98">
        <f>SUM(F7:F9)</f>
        <v>35844365</v>
      </c>
    </row>
    <row r="7" spans="2:6" ht="30">
      <c r="B7" s="108"/>
      <c r="C7" s="11">
        <v>721</v>
      </c>
      <c r="D7" s="22" t="s">
        <v>35</v>
      </c>
      <c r="E7" s="13">
        <v>80000</v>
      </c>
      <c r="F7" s="13">
        <v>53583</v>
      </c>
    </row>
    <row r="8" spans="2:6">
      <c r="B8" s="108"/>
      <c r="C8" s="11">
        <v>723</v>
      </c>
      <c r="D8" s="1" t="s">
        <v>37</v>
      </c>
      <c r="E8" s="13">
        <v>4815000</v>
      </c>
      <c r="F8" s="13">
        <v>4037769</v>
      </c>
    </row>
    <row r="9" spans="2:6">
      <c r="B9" s="109"/>
      <c r="C9" s="11">
        <v>725</v>
      </c>
      <c r="D9" s="1" t="s">
        <v>39</v>
      </c>
      <c r="E9" s="13">
        <v>14100000</v>
      </c>
      <c r="F9" s="13">
        <v>31753013</v>
      </c>
    </row>
    <row r="10" spans="2:6">
      <c r="B10" s="107">
        <v>73</v>
      </c>
      <c r="C10" s="11"/>
      <c r="D10" s="97" t="s">
        <v>40</v>
      </c>
      <c r="E10" s="98">
        <f>SUM(E11)</f>
        <v>5000</v>
      </c>
      <c r="F10" s="98">
        <v>0</v>
      </c>
    </row>
    <row r="11" spans="2:6">
      <c r="B11" s="109"/>
      <c r="C11" s="11">
        <v>734</v>
      </c>
      <c r="D11" s="1" t="s">
        <v>43</v>
      </c>
      <c r="E11" s="13">
        <v>5000</v>
      </c>
      <c r="F11" s="13">
        <v>0</v>
      </c>
    </row>
    <row r="12" spans="2:6">
      <c r="B12" s="107">
        <v>74</v>
      </c>
      <c r="C12" s="11"/>
      <c r="D12" s="97" t="s">
        <v>44</v>
      </c>
      <c r="E12" s="98">
        <f>SUM(E13)</f>
        <v>1243309000</v>
      </c>
      <c r="F12" s="98">
        <f>SUM(F13)</f>
        <v>1240484447</v>
      </c>
    </row>
    <row r="13" spans="2:6" ht="30">
      <c r="B13" s="109"/>
      <c r="C13" s="11">
        <v>741</v>
      </c>
      <c r="D13" s="22" t="s">
        <v>45</v>
      </c>
      <c r="E13" s="13">
        <v>1243309000</v>
      </c>
      <c r="F13" s="13">
        <v>1240484447</v>
      </c>
    </row>
    <row r="14" spans="2:6">
      <c r="B14" s="143" t="s">
        <v>59</v>
      </c>
      <c r="C14" s="144"/>
      <c r="D14" s="145"/>
      <c r="E14" s="31">
        <f>SUM(E12+E10+E6+E4)</f>
        <v>3027309000</v>
      </c>
      <c r="F14" s="31">
        <f>SUM(F12+F10+F6+F4)</f>
        <v>2974412047</v>
      </c>
    </row>
  </sheetData>
  <mergeCells count="6">
    <mergeCell ref="B14:D14"/>
    <mergeCell ref="B2:F2"/>
    <mergeCell ref="B4:B5"/>
    <mergeCell ref="B6:B9"/>
    <mergeCell ref="B10:B11"/>
    <mergeCell ref="B12:B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F21"/>
  <sheetViews>
    <sheetView topLeftCell="A3" workbookViewId="0">
      <selection activeCell="B21" sqref="B21:F21"/>
    </sheetView>
  </sheetViews>
  <sheetFormatPr defaultRowHeight="15"/>
  <cols>
    <col min="2" max="2" width="16.85546875" customWidth="1"/>
    <col min="3" max="3" width="10.85546875" customWidth="1"/>
    <col min="4" max="4" width="27.7109375" customWidth="1"/>
    <col min="5" max="5" width="16.140625" customWidth="1"/>
    <col min="6" max="6" width="19" customWidth="1"/>
  </cols>
  <sheetData>
    <row r="2" spans="2:6">
      <c r="B2" s="120" t="s">
        <v>497</v>
      </c>
      <c r="C2" s="120"/>
      <c r="D2" s="120"/>
      <c r="E2" s="120"/>
      <c r="F2" s="120"/>
    </row>
    <row r="3" spans="2:6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6">
      <c r="B4" s="107">
        <v>40</v>
      </c>
      <c r="C4" s="11"/>
      <c r="D4" s="97" t="s">
        <v>67</v>
      </c>
      <c r="E4" s="98">
        <f>SUM(E5:E6)</f>
        <v>166770000</v>
      </c>
      <c r="F4" s="98">
        <f>SUM(F5:F6)</f>
        <v>165537161</v>
      </c>
    </row>
    <row r="5" spans="2:6">
      <c r="B5" s="108"/>
      <c r="C5" s="11">
        <v>401</v>
      </c>
      <c r="D5" s="1" t="s">
        <v>68</v>
      </c>
      <c r="E5" s="13">
        <v>121900000</v>
      </c>
      <c r="F5" s="13">
        <v>120909411</v>
      </c>
    </row>
    <row r="6" spans="2:6" ht="30">
      <c r="B6" s="109"/>
      <c r="C6" s="11">
        <v>402</v>
      </c>
      <c r="D6" s="22" t="s">
        <v>28</v>
      </c>
      <c r="E6" s="13">
        <v>44870000</v>
      </c>
      <c r="F6" s="13">
        <v>44627750</v>
      </c>
    </row>
    <row r="7" spans="2:6">
      <c r="B7" s="107">
        <v>42</v>
      </c>
      <c r="C7" s="11"/>
      <c r="D7" s="97" t="s">
        <v>74</v>
      </c>
      <c r="E7" s="98">
        <f>SUM(E8:E13)</f>
        <v>77890000</v>
      </c>
      <c r="F7" s="98">
        <f>SUM(F8:F13)</f>
        <v>72328490</v>
      </c>
    </row>
    <row r="8" spans="2:6">
      <c r="B8" s="108"/>
      <c r="C8" s="11">
        <v>420</v>
      </c>
      <c r="D8" s="1" t="s">
        <v>75</v>
      </c>
      <c r="E8" s="13">
        <v>700000</v>
      </c>
      <c r="F8" s="13">
        <v>637023</v>
      </c>
    </row>
    <row r="9" spans="2:6" ht="32.25" customHeight="1">
      <c r="B9" s="108"/>
      <c r="C9" s="11">
        <v>421</v>
      </c>
      <c r="D9" s="22" t="s">
        <v>76</v>
      </c>
      <c r="E9" s="13">
        <v>53390000</v>
      </c>
      <c r="F9" s="13">
        <v>50545845</v>
      </c>
    </row>
    <row r="10" spans="2:6">
      <c r="B10" s="108"/>
      <c r="C10" s="11">
        <v>423</v>
      </c>
      <c r="D10" s="1" t="s">
        <v>77</v>
      </c>
      <c r="E10" s="13">
        <v>5600000</v>
      </c>
      <c r="F10" s="13">
        <v>5594194</v>
      </c>
    </row>
    <row r="11" spans="2:6" ht="30">
      <c r="B11" s="108"/>
      <c r="C11" s="11">
        <v>424</v>
      </c>
      <c r="D11" s="22" t="s">
        <v>78</v>
      </c>
      <c r="E11" s="13">
        <v>3300000</v>
      </c>
      <c r="F11" s="13">
        <v>2999173</v>
      </c>
    </row>
    <row r="12" spans="2:6">
      <c r="B12" s="108"/>
      <c r="C12" s="11">
        <v>425</v>
      </c>
      <c r="D12" s="1" t="s">
        <v>79</v>
      </c>
      <c r="E12" s="13">
        <v>9100000</v>
      </c>
      <c r="F12" s="13">
        <v>8918788</v>
      </c>
    </row>
    <row r="13" spans="2:6">
      <c r="B13" s="109"/>
      <c r="C13" s="11">
        <v>426</v>
      </c>
      <c r="D13" s="1" t="s">
        <v>80</v>
      </c>
      <c r="E13" s="13">
        <v>5800000</v>
      </c>
      <c r="F13" s="13">
        <v>3633467</v>
      </c>
    </row>
    <row r="14" spans="2:6">
      <c r="B14" s="107">
        <v>46</v>
      </c>
      <c r="C14" s="11"/>
      <c r="D14" s="97" t="s">
        <v>90</v>
      </c>
      <c r="E14" s="98">
        <f>SUM(E15:E16)</f>
        <v>1300000</v>
      </c>
      <c r="F14" s="98">
        <f>SUM(F15:F16)</f>
        <v>859013</v>
      </c>
    </row>
    <row r="15" spans="2:6">
      <c r="B15" s="108"/>
      <c r="C15" s="11">
        <v>464</v>
      </c>
      <c r="D15" s="1" t="s">
        <v>94</v>
      </c>
      <c r="E15" s="13">
        <v>500000</v>
      </c>
      <c r="F15" s="13">
        <v>463408</v>
      </c>
    </row>
    <row r="16" spans="2:6">
      <c r="B16" s="109"/>
      <c r="C16" s="11">
        <v>465</v>
      </c>
      <c r="D16" s="1" t="s">
        <v>95</v>
      </c>
      <c r="E16" s="13">
        <v>800000</v>
      </c>
      <c r="F16" s="13">
        <v>395605</v>
      </c>
    </row>
    <row r="17" spans="2:6">
      <c r="B17" s="107">
        <v>47</v>
      </c>
      <c r="C17" s="11"/>
      <c r="D17" s="97" t="s">
        <v>96</v>
      </c>
      <c r="E17" s="98">
        <f>SUM(E18)</f>
        <v>2775449000</v>
      </c>
      <c r="F17" s="98">
        <f>SUM(F18)</f>
        <v>2730220151</v>
      </c>
    </row>
    <row r="18" spans="2:6" ht="30">
      <c r="B18" s="109"/>
      <c r="C18" s="11">
        <v>473</v>
      </c>
      <c r="D18" s="22" t="s">
        <v>99</v>
      </c>
      <c r="E18" s="13">
        <v>2775449000</v>
      </c>
      <c r="F18" s="13">
        <v>2730220151</v>
      </c>
    </row>
    <row r="19" spans="2:6">
      <c r="B19" s="107">
        <v>48</v>
      </c>
      <c r="C19" s="11"/>
      <c r="D19" s="97" t="s">
        <v>101</v>
      </c>
      <c r="E19" s="98">
        <f>SUM(E20)</f>
        <v>5900000</v>
      </c>
      <c r="F19" s="98">
        <f>SUM(F20)</f>
        <v>5467232</v>
      </c>
    </row>
    <row r="20" spans="2:6" ht="30">
      <c r="B20" s="109"/>
      <c r="C20" s="11">
        <v>480</v>
      </c>
      <c r="D20" s="22" t="s">
        <v>102</v>
      </c>
      <c r="E20" s="13">
        <v>5900000</v>
      </c>
      <c r="F20" s="13">
        <v>5467232</v>
      </c>
    </row>
    <row r="21" spans="2:6">
      <c r="B21" s="143" t="s">
        <v>59</v>
      </c>
      <c r="C21" s="144"/>
      <c r="D21" s="145"/>
      <c r="E21" s="31">
        <f>SUM(E19+E17+E14+E7+E4)</f>
        <v>3027309000</v>
      </c>
      <c r="F21" s="31">
        <f>SUM(F19+F17+F14+F7+F4)</f>
        <v>2974412047</v>
      </c>
    </row>
  </sheetData>
  <mergeCells count="7">
    <mergeCell ref="B21:D21"/>
    <mergeCell ref="B2:F2"/>
    <mergeCell ref="B4:B6"/>
    <mergeCell ref="B7:B13"/>
    <mergeCell ref="B14:B16"/>
    <mergeCell ref="B17:B18"/>
    <mergeCell ref="B19:B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G16"/>
  <sheetViews>
    <sheetView workbookViewId="0">
      <selection activeCell="B16" sqref="B16:F16"/>
    </sheetView>
  </sheetViews>
  <sheetFormatPr defaultRowHeight="15"/>
  <cols>
    <col min="2" max="2" width="13.7109375" customWidth="1"/>
    <col min="4" max="4" width="28.85546875" customWidth="1"/>
    <col min="5" max="5" width="15.5703125" customWidth="1"/>
    <col min="6" max="6" width="19.85546875" customWidth="1"/>
  </cols>
  <sheetData>
    <row r="2" spans="2:7">
      <c r="B2" s="120" t="s">
        <v>498</v>
      </c>
      <c r="C2" s="120"/>
      <c r="D2" s="120"/>
      <c r="E2" s="120"/>
      <c r="F2" s="120"/>
    </row>
    <row r="3" spans="2:7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7">
      <c r="B4" s="107">
        <v>71</v>
      </c>
      <c r="C4" s="11"/>
      <c r="D4" s="97" t="s">
        <v>26</v>
      </c>
      <c r="E4" s="98">
        <f>SUM(E5:E6)</f>
        <v>29587317000</v>
      </c>
      <c r="F4" s="98">
        <f>SUM(F5:F6)</f>
        <v>27831750849</v>
      </c>
      <c r="G4" s="70"/>
    </row>
    <row r="5" spans="2:7" ht="30">
      <c r="B5" s="108"/>
      <c r="C5" s="11">
        <v>712</v>
      </c>
      <c r="D5" s="22" t="s">
        <v>28</v>
      </c>
      <c r="E5" s="13">
        <v>28815317000</v>
      </c>
      <c r="F5" s="13">
        <v>27017979774</v>
      </c>
    </row>
    <row r="6" spans="2:7" ht="30">
      <c r="B6" s="109"/>
      <c r="C6" s="11">
        <v>714</v>
      </c>
      <c r="D6" s="22" t="s">
        <v>29</v>
      </c>
      <c r="E6" s="13">
        <v>772000000</v>
      </c>
      <c r="F6" s="13">
        <v>813771075</v>
      </c>
    </row>
    <row r="7" spans="2:7">
      <c r="B7" s="107">
        <v>72</v>
      </c>
      <c r="C7" s="11"/>
      <c r="D7" s="97" t="s">
        <v>34</v>
      </c>
      <c r="E7" s="98">
        <f>SUM(E8:E9)</f>
        <v>100000000</v>
      </c>
      <c r="F7" s="99">
        <v>485481854</v>
      </c>
      <c r="G7" s="70" t="s">
        <v>499</v>
      </c>
    </row>
    <row r="8" spans="2:7">
      <c r="B8" s="108"/>
      <c r="C8" s="11">
        <v>723</v>
      </c>
      <c r="D8" s="1" t="s">
        <v>37</v>
      </c>
      <c r="E8" s="13">
        <v>25000000</v>
      </c>
      <c r="F8" s="13">
        <v>14758335</v>
      </c>
    </row>
    <row r="9" spans="2:7">
      <c r="B9" s="109"/>
      <c r="C9" s="11">
        <v>725</v>
      </c>
      <c r="D9" s="1" t="s">
        <v>39</v>
      </c>
      <c r="E9" s="13">
        <v>75000000</v>
      </c>
      <c r="F9" s="13">
        <v>470723216</v>
      </c>
    </row>
    <row r="10" spans="2:7">
      <c r="B10" s="107">
        <v>73</v>
      </c>
      <c r="C10" s="11"/>
      <c r="D10" s="97" t="s">
        <v>40</v>
      </c>
      <c r="E10" s="98">
        <f>SUM(E11)</f>
        <v>15000000</v>
      </c>
      <c r="F10" s="98">
        <f>SUM(F11)</f>
        <v>7217123</v>
      </c>
    </row>
    <row r="11" spans="2:7">
      <c r="B11" s="109"/>
      <c r="C11" s="11">
        <v>734</v>
      </c>
      <c r="D11" s="1" t="s">
        <v>43</v>
      </c>
      <c r="E11" s="13">
        <v>15000000</v>
      </c>
      <c r="F11" s="13">
        <v>7217123</v>
      </c>
    </row>
    <row r="12" spans="2:7">
      <c r="B12" s="107">
        <v>74</v>
      </c>
      <c r="C12" s="11"/>
      <c r="D12" s="97" t="s">
        <v>44</v>
      </c>
      <c r="E12" s="98">
        <f>SUM(E13)</f>
        <v>15707383000</v>
      </c>
      <c r="F12" s="98">
        <f>SUM(F13)</f>
        <v>15704973630</v>
      </c>
    </row>
    <row r="13" spans="2:7" ht="30">
      <c r="B13" s="109"/>
      <c r="C13" s="11">
        <v>741</v>
      </c>
      <c r="D13" s="22" t="s">
        <v>45</v>
      </c>
      <c r="E13" s="13">
        <v>15707383000</v>
      </c>
      <c r="F13" s="13">
        <v>15704973630</v>
      </c>
    </row>
    <row r="14" spans="2:7" ht="30">
      <c r="B14" s="107">
        <v>77</v>
      </c>
      <c r="C14" s="11"/>
      <c r="D14" s="97" t="s">
        <v>55</v>
      </c>
      <c r="E14" s="98">
        <f>SUM(E15)</f>
        <v>300000000</v>
      </c>
      <c r="F14" s="98">
        <f>SUM(F15)</f>
        <v>276348536</v>
      </c>
    </row>
    <row r="15" spans="2:7" ht="30">
      <c r="B15" s="109"/>
      <c r="C15" s="11">
        <v>771</v>
      </c>
      <c r="D15" s="22" t="s">
        <v>56</v>
      </c>
      <c r="E15" s="13">
        <v>300000000</v>
      </c>
      <c r="F15" s="13">
        <v>276348536</v>
      </c>
    </row>
    <row r="16" spans="2:7">
      <c r="B16" s="143" t="s">
        <v>59</v>
      </c>
      <c r="C16" s="144"/>
      <c r="D16" s="145"/>
      <c r="E16" s="31">
        <f>SUM(E14+E12+E10+E7+E4)</f>
        <v>45709700000</v>
      </c>
      <c r="F16" s="31">
        <f>SUM(F14+F12+F10+F7+F4)</f>
        <v>44305771992</v>
      </c>
    </row>
  </sheetData>
  <mergeCells count="7">
    <mergeCell ref="B16:D16"/>
    <mergeCell ref="B2:F2"/>
    <mergeCell ref="B4:B6"/>
    <mergeCell ref="B7:B9"/>
    <mergeCell ref="B10:B11"/>
    <mergeCell ref="B12:B13"/>
    <mergeCell ref="B14:B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F24"/>
  <sheetViews>
    <sheetView tabSelected="1" workbookViewId="0">
      <selection activeCell="B2" sqref="B2:F2"/>
    </sheetView>
  </sheetViews>
  <sheetFormatPr defaultRowHeight="15"/>
  <cols>
    <col min="2" max="2" width="13.42578125" customWidth="1"/>
    <col min="4" max="4" width="32.140625" customWidth="1"/>
    <col min="5" max="6" width="18.7109375" customWidth="1"/>
  </cols>
  <sheetData>
    <row r="2" spans="2:6">
      <c r="B2" s="120" t="s">
        <v>500</v>
      </c>
      <c r="C2" s="120"/>
      <c r="D2" s="120"/>
      <c r="E2" s="120"/>
      <c r="F2" s="120"/>
    </row>
    <row r="3" spans="2:6">
      <c r="B3" s="96" t="s">
        <v>13</v>
      </c>
      <c r="C3" s="96" t="s">
        <v>14</v>
      </c>
      <c r="D3" s="96" t="s">
        <v>15</v>
      </c>
      <c r="E3" s="96" t="s">
        <v>481</v>
      </c>
      <c r="F3" s="96" t="s">
        <v>482</v>
      </c>
    </row>
    <row r="4" spans="2:6">
      <c r="B4" s="107">
        <v>40</v>
      </c>
      <c r="C4" s="11"/>
      <c r="D4" s="97" t="s">
        <v>67</v>
      </c>
      <c r="E4" s="98">
        <f>SUM(E5:E7)</f>
        <v>288500000</v>
      </c>
      <c r="F4" s="98">
        <f>SUM(F5:F7)</f>
        <v>273861040</v>
      </c>
    </row>
    <row r="5" spans="2:6">
      <c r="B5" s="108"/>
      <c r="C5" s="11">
        <v>401</v>
      </c>
      <c r="D5" s="1" t="s">
        <v>68</v>
      </c>
      <c r="E5" s="13">
        <v>210625000</v>
      </c>
      <c r="F5" s="13">
        <v>199060932</v>
      </c>
    </row>
    <row r="6" spans="2:6" ht="30">
      <c r="B6" s="108"/>
      <c r="C6" s="11">
        <v>402</v>
      </c>
      <c r="D6" s="22" t="s">
        <v>28</v>
      </c>
      <c r="E6" s="13">
        <v>76875000</v>
      </c>
      <c r="F6" s="13">
        <v>73833541</v>
      </c>
    </row>
    <row r="7" spans="2:6">
      <c r="B7" s="109"/>
      <c r="C7" s="11">
        <v>404</v>
      </c>
      <c r="D7" s="1" t="s">
        <v>69</v>
      </c>
      <c r="E7" s="13">
        <v>1000000</v>
      </c>
      <c r="F7" s="13">
        <v>966567</v>
      </c>
    </row>
    <row r="8" spans="2:6">
      <c r="B8" s="107">
        <v>42</v>
      </c>
      <c r="C8" s="11"/>
      <c r="D8" s="97" t="s">
        <v>74</v>
      </c>
      <c r="E8" s="98">
        <f>SUM(E9:E14)</f>
        <v>174200000</v>
      </c>
      <c r="F8" s="98">
        <f>SUM(F9:F14)</f>
        <v>154025355</v>
      </c>
    </row>
    <row r="9" spans="2:6">
      <c r="B9" s="108"/>
      <c r="C9" s="11">
        <v>420</v>
      </c>
      <c r="D9" s="1" t="s">
        <v>75</v>
      </c>
      <c r="E9" s="13">
        <v>3200000</v>
      </c>
      <c r="F9" s="13">
        <v>1331183</v>
      </c>
    </row>
    <row r="10" spans="2:6" ht="30">
      <c r="B10" s="108"/>
      <c r="C10" s="11">
        <v>421</v>
      </c>
      <c r="D10" s="22" t="s">
        <v>76</v>
      </c>
      <c r="E10" s="13">
        <v>77175000</v>
      </c>
      <c r="F10" s="13">
        <v>63311742</v>
      </c>
    </row>
    <row r="11" spans="2:6">
      <c r="B11" s="108"/>
      <c r="C11" s="11">
        <v>423</v>
      </c>
      <c r="D11" s="1" t="s">
        <v>77</v>
      </c>
      <c r="E11" s="13">
        <v>14000000</v>
      </c>
      <c r="F11" s="13">
        <v>12737133</v>
      </c>
    </row>
    <row r="12" spans="2:6">
      <c r="B12" s="108"/>
      <c r="C12" s="11">
        <v>424</v>
      </c>
      <c r="D12" s="1" t="s">
        <v>78</v>
      </c>
      <c r="E12" s="13">
        <v>36000000</v>
      </c>
      <c r="F12" s="13">
        <v>35518063</v>
      </c>
    </row>
    <row r="13" spans="2:6">
      <c r="B13" s="108"/>
      <c r="C13" s="11">
        <v>425</v>
      </c>
      <c r="D13" s="1" t="s">
        <v>79</v>
      </c>
      <c r="E13" s="13">
        <v>27050000</v>
      </c>
      <c r="F13" s="13">
        <v>24709864</v>
      </c>
    </row>
    <row r="14" spans="2:6">
      <c r="B14" s="109"/>
      <c r="C14" s="11">
        <v>426</v>
      </c>
      <c r="D14" s="1" t="s">
        <v>80</v>
      </c>
      <c r="E14" s="13">
        <v>16775000</v>
      </c>
      <c r="F14" s="13">
        <v>16417370</v>
      </c>
    </row>
    <row r="15" spans="2:6">
      <c r="B15" s="107">
        <v>46</v>
      </c>
      <c r="C15" s="11"/>
      <c r="D15" s="97" t="s">
        <v>90</v>
      </c>
      <c r="E15" s="98">
        <f>SUM(E16:E18)</f>
        <v>11000000</v>
      </c>
      <c r="F15" s="98">
        <f>SUM(F16:F18)</f>
        <v>4925763</v>
      </c>
    </row>
    <row r="16" spans="2:6" ht="30">
      <c r="B16" s="108"/>
      <c r="C16" s="11">
        <v>463</v>
      </c>
      <c r="D16" s="100" t="s">
        <v>93</v>
      </c>
      <c r="E16" s="13">
        <v>5000000</v>
      </c>
      <c r="F16" s="13">
        <v>1613103</v>
      </c>
    </row>
    <row r="17" spans="2:6">
      <c r="B17" s="108"/>
      <c r="C17" s="11">
        <v>464</v>
      </c>
      <c r="D17" s="1" t="s">
        <v>94</v>
      </c>
      <c r="E17" s="13">
        <v>2000000</v>
      </c>
      <c r="F17" s="13">
        <v>1456507</v>
      </c>
    </row>
    <row r="18" spans="2:6">
      <c r="B18" s="109"/>
      <c r="C18" s="11">
        <v>465</v>
      </c>
      <c r="D18" s="1" t="s">
        <v>95</v>
      </c>
      <c r="E18" s="13">
        <v>4000000</v>
      </c>
      <c r="F18" s="13">
        <v>1856153</v>
      </c>
    </row>
    <row r="19" spans="2:6">
      <c r="B19" s="117">
        <v>47</v>
      </c>
      <c r="C19" s="11"/>
      <c r="D19" s="97" t="s">
        <v>96</v>
      </c>
      <c r="E19" s="98">
        <f>SUM(E20)</f>
        <v>45216000000</v>
      </c>
      <c r="F19" s="98">
        <f>SUM(F20)</f>
        <v>43857076582</v>
      </c>
    </row>
    <row r="20" spans="2:6" ht="30">
      <c r="B20" s="119"/>
      <c r="C20" s="11">
        <v>472</v>
      </c>
      <c r="D20" s="22" t="s">
        <v>98</v>
      </c>
      <c r="E20" s="13">
        <v>45216000000</v>
      </c>
      <c r="F20" s="13">
        <v>43857076582</v>
      </c>
    </row>
    <row r="21" spans="2:6">
      <c r="B21" s="107">
        <v>48</v>
      </c>
      <c r="C21" s="11"/>
      <c r="D21" s="97" t="s">
        <v>101</v>
      </c>
      <c r="E21" s="98">
        <f>SUM(E22:E23)</f>
        <v>20000000</v>
      </c>
      <c r="F21" s="98">
        <f>SUM(F22:F23)</f>
        <v>15883252</v>
      </c>
    </row>
    <row r="22" spans="2:6">
      <c r="B22" s="108"/>
      <c r="C22" s="11">
        <v>480</v>
      </c>
      <c r="D22" s="1" t="s">
        <v>102</v>
      </c>
      <c r="E22" s="13">
        <v>15000000</v>
      </c>
      <c r="F22" s="13">
        <v>11622702</v>
      </c>
    </row>
    <row r="23" spans="2:6">
      <c r="B23" s="109"/>
      <c r="C23" s="11">
        <v>481</v>
      </c>
      <c r="D23" s="1" t="s">
        <v>103</v>
      </c>
      <c r="E23" s="13">
        <v>5000000</v>
      </c>
      <c r="F23" s="13">
        <v>4260550</v>
      </c>
    </row>
    <row r="24" spans="2:6">
      <c r="B24" s="143" t="s">
        <v>59</v>
      </c>
      <c r="C24" s="144"/>
      <c r="D24" s="145"/>
      <c r="E24" s="31">
        <f>SUM(E21+E19+E15+E8+E4)</f>
        <v>45709700000</v>
      </c>
      <c r="F24" s="31">
        <f>SUM(F21+F19+F15+F8+F4)</f>
        <v>44305771992</v>
      </c>
    </row>
  </sheetData>
  <mergeCells count="7">
    <mergeCell ref="B24:D24"/>
    <mergeCell ref="B2:F2"/>
    <mergeCell ref="B4:B7"/>
    <mergeCell ref="B8:B14"/>
    <mergeCell ref="B15:B18"/>
    <mergeCell ref="B19:B20"/>
    <mergeCell ref="B21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Q38"/>
  <sheetViews>
    <sheetView zoomScale="101" zoomScaleNormal="101" workbookViewId="0">
      <selection activeCell="B3" sqref="B3:B5"/>
    </sheetView>
  </sheetViews>
  <sheetFormatPr defaultRowHeight="15"/>
  <cols>
    <col min="2" max="2" width="16.7109375" customWidth="1"/>
    <col min="3" max="3" width="17.85546875" customWidth="1"/>
    <col min="4" max="4" width="26.28515625" customWidth="1"/>
    <col min="5" max="5" width="25.140625" customWidth="1"/>
    <col min="6" max="6" width="17.85546875" customWidth="1"/>
    <col min="7" max="8" width="16" customWidth="1"/>
    <col min="9" max="9" width="15.85546875" customWidth="1"/>
    <col min="10" max="10" width="15.5703125" customWidth="1"/>
    <col min="11" max="11" width="14.7109375" customWidth="1"/>
    <col min="12" max="12" width="14.140625" customWidth="1"/>
    <col min="13" max="13" width="14.85546875" customWidth="1"/>
    <col min="14" max="14" width="17.42578125" customWidth="1"/>
    <col min="15" max="15" width="19" customWidth="1"/>
    <col min="16" max="16" width="18.42578125" customWidth="1"/>
    <col min="17" max="17" width="13.42578125" bestFit="1" customWidth="1"/>
  </cols>
  <sheetData>
    <row r="2" spans="2:16">
      <c r="B2" s="149" t="s">
        <v>60</v>
      </c>
      <c r="C2" s="150"/>
      <c r="D2" s="150"/>
      <c r="E2" s="151"/>
    </row>
    <row r="3" spans="2:16">
      <c r="B3" s="113" t="s">
        <v>13</v>
      </c>
      <c r="C3" s="113" t="s">
        <v>14</v>
      </c>
      <c r="D3" s="113" t="s">
        <v>15</v>
      </c>
      <c r="E3" s="110" t="s">
        <v>24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6" ht="46.5" customHeight="1">
      <c r="B4" s="113"/>
      <c r="C4" s="113"/>
      <c r="D4" s="113"/>
      <c r="E4" s="105" t="s">
        <v>16</v>
      </c>
      <c r="F4" s="105"/>
      <c r="G4" s="105"/>
      <c r="H4" s="105"/>
      <c r="I4" s="105" t="s">
        <v>20</v>
      </c>
      <c r="J4" s="105"/>
      <c r="K4" s="105" t="s">
        <v>21</v>
      </c>
      <c r="L4" s="105"/>
      <c r="M4" s="105" t="s">
        <v>22</v>
      </c>
      <c r="N4" s="105"/>
      <c r="O4" s="105" t="s">
        <v>23</v>
      </c>
      <c r="P4" s="105"/>
    </row>
    <row r="5" spans="2:16">
      <c r="B5" s="113"/>
      <c r="C5" s="113"/>
      <c r="D5" s="113"/>
      <c r="E5" s="23" t="s">
        <v>17</v>
      </c>
      <c r="F5" s="23" t="s">
        <v>18</v>
      </c>
      <c r="G5" s="23" t="s">
        <v>19</v>
      </c>
      <c r="H5" s="23" t="s">
        <v>18</v>
      </c>
      <c r="I5" s="23" t="s">
        <v>17</v>
      </c>
      <c r="J5" s="23" t="s">
        <v>18</v>
      </c>
      <c r="K5" s="23" t="s">
        <v>17</v>
      </c>
      <c r="L5" s="23" t="s">
        <v>18</v>
      </c>
      <c r="M5" s="23" t="s">
        <v>17</v>
      </c>
      <c r="N5" s="23" t="s">
        <v>18</v>
      </c>
      <c r="O5" s="23" t="s">
        <v>17</v>
      </c>
      <c r="P5" s="23" t="s">
        <v>18</v>
      </c>
    </row>
    <row r="6" spans="2:16" ht="24" customHeight="1">
      <c r="B6" s="117">
        <v>71</v>
      </c>
      <c r="C6" s="10"/>
      <c r="D6" s="24" t="s">
        <v>26</v>
      </c>
      <c r="E6" s="25">
        <f t="shared" ref="E6:P6" si="0">SUM(E7:E13)</f>
        <v>123950598000</v>
      </c>
      <c r="F6" s="25">
        <f t="shared" si="0"/>
        <v>119878091302</v>
      </c>
      <c r="G6" s="26">
        <f t="shared" si="0"/>
        <v>462500000</v>
      </c>
      <c r="H6" s="26">
        <f t="shared" si="0"/>
        <v>177405366</v>
      </c>
      <c r="I6" s="26">
        <f t="shared" si="0"/>
        <v>3500000</v>
      </c>
      <c r="J6" s="26">
        <f t="shared" si="0"/>
        <v>526328007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13081</v>
      </c>
      <c r="O6" s="26">
        <f t="shared" si="0"/>
        <v>124416598000</v>
      </c>
      <c r="P6" s="26">
        <f t="shared" si="0"/>
        <v>120581837756</v>
      </c>
    </row>
    <row r="7" spans="2:16" ht="31.5" customHeight="1">
      <c r="B7" s="118"/>
      <c r="C7" s="11">
        <v>711</v>
      </c>
      <c r="D7" s="22" t="s">
        <v>27</v>
      </c>
      <c r="E7" s="21">
        <v>13670000000</v>
      </c>
      <c r="F7" s="21">
        <v>13400956264</v>
      </c>
      <c r="G7" s="21">
        <v>280000000</v>
      </c>
      <c r="H7" s="21">
        <v>128947405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13950000000</v>
      </c>
      <c r="P7" s="21">
        <v>13529903669</v>
      </c>
    </row>
    <row r="8" spans="2:16" ht="29.25" customHeight="1">
      <c r="B8" s="118"/>
      <c r="C8" s="11">
        <v>712</v>
      </c>
      <c r="D8" s="22" t="s">
        <v>28</v>
      </c>
      <c r="E8" s="21">
        <v>42467598000</v>
      </c>
      <c r="F8" s="21">
        <v>39932446954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42467598000</v>
      </c>
      <c r="P8" s="21">
        <v>39932446954</v>
      </c>
    </row>
    <row r="9" spans="2:16" ht="29.25" customHeight="1">
      <c r="B9" s="118"/>
      <c r="C9" s="11">
        <v>714</v>
      </c>
      <c r="D9" s="22" t="s">
        <v>29</v>
      </c>
      <c r="E9" s="21">
        <v>57142000000</v>
      </c>
      <c r="F9" s="21">
        <v>57736758611</v>
      </c>
      <c r="G9" s="21">
        <v>60000000</v>
      </c>
      <c r="H9" s="21">
        <v>43947755</v>
      </c>
      <c r="I9" s="21">
        <v>3500000</v>
      </c>
      <c r="J9" s="21">
        <v>26688427</v>
      </c>
      <c r="K9" s="21">
        <v>0</v>
      </c>
      <c r="L9" s="21">
        <v>0</v>
      </c>
      <c r="M9" s="21">
        <v>0</v>
      </c>
      <c r="N9" s="21">
        <v>13081</v>
      </c>
      <c r="O9" s="21">
        <v>57205500000</v>
      </c>
      <c r="P9" s="21">
        <v>57807407874</v>
      </c>
    </row>
    <row r="10" spans="2:16" ht="44.25" customHeight="1">
      <c r="B10" s="118"/>
      <c r="C10" s="11">
        <v>715</v>
      </c>
      <c r="D10" s="22" t="s">
        <v>30</v>
      </c>
      <c r="E10" s="21">
        <v>5706000000</v>
      </c>
      <c r="F10" s="21">
        <v>3778762017</v>
      </c>
      <c r="G10" s="21">
        <v>0</v>
      </c>
      <c r="H10" s="21">
        <v>161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5706000000</v>
      </c>
      <c r="P10" s="21">
        <v>3778762178</v>
      </c>
    </row>
    <row r="11" spans="2:16" ht="19.5" customHeight="1">
      <c r="B11" s="118"/>
      <c r="C11" s="11">
        <v>716</v>
      </c>
      <c r="D11" s="22" t="s">
        <v>31</v>
      </c>
      <c r="E11" s="21">
        <v>0</v>
      </c>
      <c r="F11" s="21">
        <v>15113966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15113966</v>
      </c>
    </row>
    <row r="12" spans="2:16" ht="28.5" customHeight="1">
      <c r="B12" s="118"/>
      <c r="C12" s="11">
        <v>717</v>
      </c>
      <c r="D12" s="22" t="s">
        <v>32</v>
      </c>
      <c r="E12" s="21">
        <v>0</v>
      </c>
      <c r="F12" s="21">
        <v>8705252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8705252</v>
      </c>
    </row>
    <row r="13" spans="2:16" ht="44.25" customHeight="1">
      <c r="B13" s="119"/>
      <c r="C13" s="11">
        <v>718</v>
      </c>
      <c r="D13" s="22" t="s">
        <v>33</v>
      </c>
      <c r="E13" s="21">
        <v>4965000000</v>
      </c>
      <c r="F13" s="21">
        <v>5005348238</v>
      </c>
      <c r="G13" s="21">
        <v>122500000</v>
      </c>
      <c r="H13" s="21">
        <v>4510045</v>
      </c>
      <c r="I13" s="21">
        <v>0</v>
      </c>
      <c r="J13" s="21">
        <v>499639580</v>
      </c>
      <c r="K13" s="21">
        <v>0</v>
      </c>
      <c r="L13" s="21">
        <v>0</v>
      </c>
      <c r="M13" s="21">
        <v>0</v>
      </c>
      <c r="N13" s="21">
        <v>0</v>
      </c>
      <c r="O13" s="21">
        <v>5087500000</v>
      </c>
      <c r="P13" s="21">
        <v>5509497863</v>
      </c>
    </row>
    <row r="14" spans="2:16" ht="20.25" customHeight="1">
      <c r="B14" s="117">
        <v>72</v>
      </c>
      <c r="C14" s="11"/>
      <c r="D14" s="29" t="s">
        <v>34</v>
      </c>
      <c r="E14" s="30">
        <f t="shared" ref="E14:J14" si="1">SUM(E15:E19)</f>
        <v>6400925000</v>
      </c>
      <c r="F14" s="30">
        <f t="shared" si="1"/>
        <v>5325063291</v>
      </c>
      <c r="G14" s="26">
        <f t="shared" si="1"/>
        <v>2143607000</v>
      </c>
      <c r="H14" s="26">
        <f t="shared" si="1"/>
        <v>1577465608</v>
      </c>
      <c r="I14" s="26">
        <f t="shared" si="1"/>
        <v>5213175000</v>
      </c>
      <c r="J14" s="26">
        <f t="shared" si="1"/>
        <v>4327955780</v>
      </c>
      <c r="K14" s="26">
        <v>0</v>
      </c>
      <c r="L14" s="26">
        <f>SUM(L15:L19)</f>
        <v>79531676</v>
      </c>
      <c r="M14" s="30">
        <f>SUM(M15:M19)</f>
        <v>25720800</v>
      </c>
      <c r="N14" s="30">
        <f>SUM(N15:N19)</f>
        <v>10993089</v>
      </c>
      <c r="O14" s="30">
        <f>SUM(O15:O19)</f>
        <v>13783427800</v>
      </c>
      <c r="P14" s="30">
        <f>SUM(P15:P19)</f>
        <v>11321009444</v>
      </c>
    </row>
    <row r="15" spans="2:16" ht="35.25" customHeight="1">
      <c r="B15" s="118"/>
      <c r="C15" s="11">
        <v>721</v>
      </c>
      <c r="D15" s="22" t="s">
        <v>35</v>
      </c>
      <c r="E15" s="28">
        <v>1230080000</v>
      </c>
      <c r="F15" s="28">
        <v>361887719</v>
      </c>
      <c r="G15" s="28">
        <v>26766000</v>
      </c>
      <c r="H15" s="28">
        <v>231500</v>
      </c>
      <c r="I15" s="28">
        <v>103000</v>
      </c>
      <c r="J15" s="28">
        <v>14979258</v>
      </c>
      <c r="K15" s="28">
        <v>0</v>
      </c>
      <c r="L15" s="28">
        <v>0</v>
      </c>
      <c r="M15" s="28">
        <v>5416800</v>
      </c>
      <c r="N15" s="28">
        <v>0</v>
      </c>
      <c r="O15" s="28">
        <v>1262365800</v>
      </c>
      <c r="P15" s="28">
        <v>377098477</v>
      </c>
    </row>
    <row r="16" spans="2:16" ht="30">
      <c r="B16" s="118"/>
      <c r="C16" s="11">
        <v>722</v>
      </c>
      <c r="D16" s="22" t="s">
        <v>36</v>
      </c>
      <c r="E16" s="28">
        <v>2300000000</v>
      </c>
      <c r="F16" s="28">
        <v>1813797933</v>
      </c>
      <c r="G16" s="28">
        <v>109435000</v>
      </c>
      <c r="H16" s="28">
        <v>56372121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2409435000</v>
      </c>
      <c r="P16" s="28">
        <v>1870170054</v>
      </c>
    </row>
    <row r="17" spans="2:17">
      <c r="B17" s="118"/>
      <c r="C17" s="11">
        <v>723</v>
      </c>
      <c r="D17" s="1" t="s">
        <v>37</v>
      </c>
      <c r="E17" s="28">
        <v>29815000</v>
      </c>
      <c r="F17" s="28">
        <v>40316517</v>
      </c>
      <c r="G17" s="28">
        <v>438879000</v>
      </c>
      <c r="H17" s="28">
        <v>289083661</v>
      </c>
      <c r="I17" s="28">
        <v>4402741000</v>
      </c>
      <c r="J17" s="28">
        <v>3617740018</v>
      </c>
      <c r="K17" s="28">
        <v>0</v>
      </c>
      <c r="L17" s="28">
        <v>0</v>
      </c>
      <c r="M17" s="28">
        <v>500000</v>
      </c>
      <c r="N17" s="28">
        <v>4641367</v>
      </c>
      <c r="O17" s="28">
        <v>4871935000</v>
      </c>
      <c r="P17" s="28">
        <v>3951781563</v>
      </c>
    </row>
    <row r="18" spans="2:17">
      <c r="B18" s="118"/>
      <c r="C18" s="11">
        <v>724</v>
      </c>
      <c r="D18" s="1" t="s">
        <v>38</v>
      </c>
      <c r="E18" s="28">
        <v>805000000</v>
      </c>
      <c r="F18" s="28">
        <v>668110283</v>
      </c>
      <c r="G18" s="28">
        <v>1344271000</v>
      </c>
      <c r="H18" s="28">
        <v>1033073028</v>
      </c>
      <c r="I18" s="28">
        <v>383388000</v>
      </c>
      <c r="J18" s="28">
        <v>414797712</v>
      </c>
      <c r="K18" s="28">
        <v>0</v>
      </c>
      <c r="L18" s="28">
        <v>692125</v>
      </c>
      <c r="M18" s="28">
        <v>1854000</v>
      </c>
      <c r="N18" s="28">
        <v>2183214</v>
      </c>
      <c r="O18" s="28">
        <v>2534513000</v>
      </c>
      <c r="P18" s="28">
        <v>2118856362</v>
      </c>
    </row>
    <row r="19" spans="2:17">
      <c r="B19" s="119"/>
      <c r="C19" s="11">
        <v>725</v>
      </c>
      <c r="D19" s="1" t="s">
        <v>39</v>
      </c>
      <c r="E19" s="28">
        <v>2036030000</v>
      </c>
      <c r="F19" s="28">
        <v>2440950839</v>
      </c>
      <c r="G19" s="28">
        <v>224256000</v>
      </c>
      <c r="H19" s="28">
        <v>198705298</v>
      </c>
      <c r="I19" s="28">
        <v>426943000</v>
      </c>
      <c r="J19" s="28">
        <v>280438792</v>
      </c>
      <c r="K19" s="28">
        <v>0</v>
      </c>
      <c r="L19" s="28">
        <v>78839551</v>
      </c>
      <c r="M19" s="28">
        <v>17950000</v>
      </c>
      <c r="N19" s="28">
        <v>4168508</v>
      </c>
      <c r="O19" s="28">
        <v>2705179000</v>
      </c>
      <c r="P19" s="28">
        <v>3003102988</v>
      </c>
    </row>
    <row r="20" spans="2:17">
      <c r="B20" s="107">
        <v>73</v>
      </c>
      <c r="C20" s="11"/>
      <c r="D20" s="32" t="s">
        <v>40</v>
      </c>
      <c r="E20" s="31">
        <f>SUM(E21:E23)</f>
        <v>6720005000</v>
      </c>
      <c r="F20" s="31">
        <f>SUM(F21:F23)</f>
        <v>3778544550</v>
      </c>
      <c r="G20" s="31">
        <f>SUM(G21:G23)</f>
        <v>3800000</v>
      </c>
      <c r="H20" s="31">
        <f>SUM(H21:H23)</f>
        <v>6239862</v>
      </c>
      <c r="I20" s="31">
        <v>0</v>
      </c>
      <c r="J20" s="31">
        <f>SUM(J21:J23)</f>
        <v>1223470</v>
      </c>
      <c r="K20" s="31">
        <v>0</v>
      </c>
      <c r="L20" s="31">
        <v>0</v>
      </c>
      <c r="M20" s="31">
        <v>0</v>
      </c>
      <c r="N20" s="31">
        <v>0</v>
      </c>
      <c r="O20" s="31">
        <f>SUM(O21:O23)</f>
        <v>6723805000</v>
      </c>
      <c r="P20" s="31">
        <f>SUM(P21:P23)</f>
        <v>3786007882</v>
      </c>
    </row>
    <row r="21" spans="2:17" ht="30">
      <c r="B21" s="108"/>
      <c r="C21" s="11">
        <v>731</v>
      </c>
      <c r="D21" s="22" t="s">
        <v>41</v>
      </c>
      <c r="E21" s="13">
        <v>500000000</v>
      </c>
      <c r="F21" s="13">
        <v>395882298</v>
      </c>
      <c r="G21" s="13">
        <v>1000000</v>
      </c>
      <c r="H21" s="13">
        <v>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501000000</v>
      </c>
      <c r="P21" s="13">
        <v>395882299</v>
      </c>
    </row>
    <row r="22" spans="2:17" ht="27.75" customHeight="1">
      <c r="B22" s="108"/>
      <c r="C22" s="11">
        <v>733</v>
      </c>
      <c r="D22" s="22" t="s">
        <v>42</v>
      </c>
      <c r="E22" s="13">
        <v>3605000000</v>
      </c>
      <c r="F22" s="13">
        <v>1043502076</v>
      </c>
      <c r="G22" s="13">
        <v>2800000</v>
      </c>
      <c r="H22" s="13">
        <v>6239861</v>
      </c>
      <c r="I22" s="13">
        <v>0</v>
      </c>
      <c r="J22" s="13">
        <v>1223470</v>
      </c>
      <c r="K22" s="13">
        <v>0</v>
      </c>
      <c r="L22" s="13">
        <v>0</v>
      </c>
      <c r="M22" s="13">
        <v>0</v>
      </c>
      <c r="N22" s="13">
        <v>0</v>
      </c>
      <c r="O22" s="13">
        <v>3607800000</v>
      </c>
      <c r="P22" s="13">
        <v>1050965407</v>
      </c>
    </row>
    <row r="23" spans="2:17" ht="18" customHeight="1">
      <c r="B23" s="109"/>
      <c r="C23" s="11">
        <v>734</v>
      </c>
      <c r="D23" s="22" t="s">
        <v>43</v>
      </c>
      <c r="E23" s="13">
        <v>2615005000</v>
      </c>
      <c r="F23" s="13">
        <v>2339160176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2615005000</v>
      </c>
      <c r="P23" s="13">
        <v>2339160176</v>
      </c>
    </row>
    <row r="24" spans="2:17">
      <c r="B24" s="107">
        <v>74</v>
      </c>
      <c r="C24" s="1"/>
      <c r="D24" s="35" t="s">
        <v>44</v>
      </c>
      <c r="E24" s="31">
        <v>0</v>
      </c>
      <c r="F24" s="31">
        <v>0</v>
      </c>
      <c r="G24" s="31">
        <f t="shared" ref="G24:L24" si="2">SUM(G25:G27)</f>
        <v>325001000</v>
      </c>
      <c r="H24" s="31">
        <f t="shared" si="2"/>
        <v>325959731</v>
      </c>
      <c r="I24" s="31">
        <f t="shared" si="2"/>
        <v>1814938000</v>
      </c>
      <c r="J24" s="31">
        <f t="shared" si="2"/>
        <v>205685662</v>
      </c>
      <c r="K24" s="31">
        <f t="shared" si="2"/>
        <v>73939000</v>
      </c>
      <c r="L24" s="31">
        <f t="shared" si="2"/>
        <v>148270369</v>
      </c>
      <c r="M24" s="36">
        <v>1880874170</v>
      </c>
      <c r="N24" s="31">
        <f>SUM(N25:N27)</f>
        <v>894038171</v>
      </c>
      <c r="O24" s="31">
        <f>SUM(O25:O27)</f>
        <v>4091752170</v>
      </c>
      <c r="P24" s="31">
        <f>SUM(P25:P27)</f>
        <v>1573953933</v>
      </c>
      <c r="Q24" s="34" t="s">
        <v>48</v>
      </c>
    </row>
    <row r="25" spans="2:17" ht="30">
      <c r="B25" s="108"/>
      <c r="C25" s="11">
        <v>741</v>
      </c>
      <c r="D25" s="22" t="s">
        <v>45</v>
      </c>
      <c r="E25" s="13">
        <v>0</v>
      </c>
      <c r="F25" s="13">
        <v>0</v>
      </c>
      <c r="G25" s="13">
        <v>324901000</v>
      </c>
      <c r="H25" s="13">
        <v>325872651</v>
      </c>
      <c r="I25" s="13">
        <v>1591782000</v>
      </c>
      <c r="J25" s="13">
        <v>187516031</v>
      </c>
      <c r="K25" s="13">
        <v>0</v>
      </c>
      <c r="L25" s="13">
        <v>144876317</v>
      </c>
      <c r="M25" s="13">
        <v>33770561</v>
      </c>
      <c r="N25" s="13">
        <v>22086015</v>
      </c>
      <c r="O25" s="13">
        <v>1950453561</v>
      </c>
      <c r="P25" s="13">
        <v>680351014</v>
      </c>
    </row>
    <row r="26" spans="2:17">
      <c r="B26" s="108"/>
      <c r="C26" s="11">
        <v>742</v>
      </c>
      <c r="D26" s="22" t="s">
        <v>46</v>
      </c>
      <c r="E26" s="13">
        <v>0</v>
      </c>
      <c r="F26" s="13">
        <v>0</v>
      </c>
      <c r="G26" s="13">
        <v>100000</v>
      </c>
      <c r="H26" s="13">
        <v>87080</v>
      </c>
      <c r="I26" s="13">
        <v>223156000</v>
      </c>
      <c r="J26" s="13">
        <v>18169631</v>
      </c>
      <c r="K26" s="13">
        <v>73939000</v>
      </c>
      <c r="L26" s="13">
        <v>3394052</v>
      </c>
      <c r="M26" s="13">
        <v>1838190609</v>
      </c>
      <c r="N26" s="13">
        <v>867047410</v>
      </c>
      <c r="O26" s="13">
        <v>2135385609</v>
      </c>
      <c r="P26" s="13">
        <v>888698173</v>
      </c>
    </row>
    <row r="27" spans="2:17">
      <c r="B27" s="109"/>
      <c r="C27" s="11">
        <v>744</v>
      </c>
      <c r="D27" s="33" t="s">
        <v>47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5913000</v>
      </c>
      <c r="N27" s="13">
        <v>4904746</v>
      </c>
      <c r="O27" s="13">
        <v>5913000</v>
      </c>
      <c r="P27" s="13">
        <v>4904746</v>
      </c>
    </row>
    <row r="28" spans="2:17">
      <c r="B28" s="107">
        <v>75</v>
      </c>
      <c r="C28" s="1"/>
      <c r="D28" s="32" t="s">
        <v>49</v>
      </c>
      <c r="E28" s="31">
        <v>0</v>
      </c>
      <c r="F28" s="31">
        <f>SUM(F29:F30)</f>
        <v>2906409247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f>SUM(P29:P30)</f>
        <v>2906409247</v>
      </c>
    </row>
    <row r="29" spans="2:17" ht="30">
      <c r="B29" s="108"/>
      <c r="C29" s="11">
        <v>751</v>
      </c>
      <c r="D29" s="27" t="s">
        <v>50</v>
      </c>
      <c r="E29" s="1">
        <v>0</v>
      </c>
      <c r="F29" s="13">
        <v>1738169247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1738169247</v>
      </c>
      <c r="Q29" s="16"/>
    </row>
    <row r="30" spans="2:17">
      <c r="B30" s="109"/>
      <c r="C30" s="11">
        <v>753</v>
      </c>
      <c r="D30" s="27" t="s">
        <v>51</v>
      </c>
      <c r="E30" s="1">
        <v>0</v>
      </c>
      <c r="F30" s="13">
        <v>1168240000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1168240000</v>
      </c>
      <c r="Q30" s="16"/>
    </row>
    <row r="31" spans="2:17" ht="30" customHeight="1">
      <c r="B31" s="107">
        <v>76</v>
      </c>
      <c r="C31" s="13"/>
      <c r="D31" s="39" t="s">
        <v>52</v>
      </c>
      <c r="E31" s="31">
        <f>SUM(E32:E33)</f>
        <v>17950721000</v>
      </c>
      <c r="F31" s="31">
        <f>SUM(F32:F33)</f>
        <v>22734293474</v>
      </c>
      <c r="G31" s="31">
        <v>0</v>
      </c>
      <c r="H31" s="31">
        <v>0</v>
      </c>
      <c r="I31" s="31">
        <v>0</v>
      </c>
      <c r="J31" s="31">
        <f>SUM(J32:J33)</f>
        <v>0</v>
      </c>
      <c r="K31" s="31">
        <f>SUM(K32:K33)</f>
        <v>2201857648</v>
      </c>
      <c r="L31" s="31">
        <f>SUM(L32:L33)</f>
        <v>1048661698</v>
      </c>
      <c r="M31" s="31">
        <v>0</v>
      </c>
      <c r="N31" s="31">
        <v>0</v>
      </c>
      <c r="O31" s="31">
        <f>SUM(O32:O33)</f>
        <v>20152578648</v>
      </c>
      <c r="P31" s="31">
        <f>SUM(P32:P33)</f>
        <v>23782955172</v>
      </c>
    </row>
    <row r="32" spans="2:17" ht="30">
      <c r="B32" s="108"/>
      <c r="C32" s="20">
        <v>761</v>
      </c>
      <c r="D32" s="37" t="s">
        <v>53</v>
      </c>
      <c r="E32" s="13">
        <v>17950721000</v>
      </c>
      <c r="F32" s="13">
        <v>22734293474</v>
      </c>
      <c r="G32" s="13">
        <v>0</v>
      </c>
      <c r="H32" s="13">
        <v>0</v>
      </c>
      <c r="I32" s="13">
        <v>0</v>
      </c>
      <c r="J32" s="38">
        <v>0</v>
      </c>
      <c r="K32" s="13">
        <v>1985400648</v>
      </c>
      <c r="L32" s="13">
        <v>1025461706</v>
      </c>
      <c r="M32" s="13">
        <v>0</v>
      </c>
      <c r="N32" s="1">
        <v>0</v>
      </c>
      <c r="O32" s="13">
        <v>19936121648</v>
      </c>
      <c r="P32" s="13">
        <v>23759755180</v>
      </c>
    </row>
    <row r="33" spans="2:17">
      <c r="B33" s="109"/>
      <c r="C33" s="20">
        <v>762</v>
      </c>
      <c r="D33" s="37" t="s">
        <v>54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216457000</v>
      </c>
      <c r="L33" s="13">
        <v>23199992</v>
      </c>
      <c r="M33" s="13">
        <v>0</v>
      </c>
      <c r="N33" s="1">
        <v>0</v>
      </c>
      <c r="O33" s="13">
        <v>216457000</v>
      </c>
      <c r="P33" s="13">
        <v>23199992</v>
      </c>
    </row>
    <row r="34" spans="2:17" ht="30">
      <c r="B34" s="107">
        <v>77</v>
      </c>
      <c r="C34" s="1"/>
      <c r="D34" s="29" t="s">
        <v>55</v>
      </c>
      <c r="E34" s="31">
        <f>SUM(E35)</f>
        <v>300000000</v>
      </c>
      <c r="F34" s="31">
        <f>SUM(F35)</f>
        <v>276348536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f>SUM(O35)</f>
        <v>300000000</v>
      </c>
      <c r="P34" s="31">
        <f>SUM(P35)</f>
        <v>276348536</v>
      </c>
    </row>
    <row r="35" spans="2:17" ht="30">
      <c r="B35" s="108"/>
      <c r="C35" s="11">
        <v>771</v>
      </c>
      <c r="D35" s="22" t="s">
        <v>56</v>
      </c>
      <c r="E35" s="13">
        <v>300000000</v>
      </c>
      <c r="F35" s="13">
        <v>276348536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300000000</v>
      </c>
      <c r="P35" s="13">
        <v>276348536</v>
      </c>
    </row>
    <row r="36" spans="2:17" ht="30">
      <c r="B36" s="108">
        <v>78</v>
      </c>
      <c r="C36" s="1"/>
      <c r="D36" s="29" t="s">
        <v>57</v>
      </c>
      <c r="E36" s="31">
        <f>SUM(E37)</f>
        <v>400000000</v>
      </c>
      <c r="F36" s="31">
        <f>SUM(F37)</f>
        <v>838779374</v>
      </c>
      <c r="G36" s="31">
        <v>0</v>
      </c>
      <c r="H36" s="31">
        <v>0</v>
      </c>
      <c r="I36" s="31">
        <v>0</v>
      </c>
      <c r="J36" s="31">
        <v>0</v>
      </c>
      <c r="K36" s="31">
        <f>SUM(K37)</f>
        <v>116580000</v>
      </c>
      <c r="L36" s="31">
        <f>SUM(L37)</f>
        <v>731464</v>
      </c>
      <c r="M36" s="31">
        <v>0</v>
      </c>
      <c r="N36" s="31">
        <v>0</v>
      </c>
      <c r="O36" s="31">
        <f>SUM(O37)</f>
        <v>516580000</v>
      </c>
      <c r="P36" s="31">
        <f>SUM(P37)</f>
        <v>839510838</v>
      </c>
      <c r="Q36" s="16"/>
    </row>
    <row r="37" spans="2:17" ht="30">
      <c r="B37" s="109"/>
      <c r="C37" s="11">
        <v>781</v>
      </c>
      <c r="D37" s="22" t="s">
        <v>58</v>
      </c>
      <c r="E37" s="13">
        <v>400000000</v>
      </c>
      <c r="F37" s="13">
        <v>838779374</v>
      </c>
      <c r="G37" s="13">
        <v>0</v>
      </c>
      <c r="H37" s="13">
        <v>0</v>
      </c>
      <c r="I37" s="13">
        <v>0</v>
      </c>
      <c r="J37" s="13">
        <v>0</v>
      </c>
      <c r="K37" s="13">
        <v>116580000</v>
      </c>
      <c r="L37" s="13">
        <v>731464</v>
      </c>
      <c r="M37" s="13">
        <v>0</v>
      </c>
      <c r="N37" s="13">
        <v>0</v>
      </c>
      <c r="O37" s="13">
        <v>516580000</v>
      </c>
      <c r="P37" s="13">
        <v>839510838</v>
      </c>
      <c r="Q37" s="16"/>
    </row>
    <row r="38" spans="2:17">
      <c r="B38" s="114" t="s">
        <v>59</v>
      </c>
      <c r="C38" s="115"/>
      <c r="D38" s="116"/>
      <c r="E38" s="40">
        <f t="shared" ref="E38:K38" si="3">SUM(E36+E34+E31+E28+E24+E20+E14+E6)</f>
        <v>155722249000</v>
      </c>
      <c r="F38" s="40">
        <f t="shared" si="3"/>
        <v>155737529774</v>
      </c>
      <c r="G38" s="40">
        <f t="shared" si="3"/>
        <v>2934908000</v>
      </c>
      <c r="H38" s="40">
        <f t="shared" si="3"/>
        <v>2087070567</v>
      </c>
      <c r="I38" s="40">
        <f t="shared" si="3"/>
        <v>7031613000</v>
      </c>
      <c r="J38" s="40">
        <f t="shared" si="3"/>
        <v>5061192919</v>
      </c>
      <c r="K38" s="40">
        <f t="shared" si="3"/>
        <v>2392376648</v>
      </c>
      <c r="L38" s="40">
        <f>SUM(L36+L34+L31+L28+L24+L20+L14+L6+L7)</f>
        <v>1277195207</v>
      </c>
      <c r="M38" s="40">
        <f>SUM(M36+M34+M31+M28+M24+M20+M14+M6)</f>
        <v>1906594970</v>
      </c>
      <c r="N38" s="40">
        <f>SUM(N36+N34+N31+N28+N24+N20+N14+N6)</f>
        <v>905044341</v>
      </c>
      <c r="O38" s="40">
        <f>SUM(O36+O34+O31+O28+O24+O20+O14+O6)</f>
        <v>169984741618</v>
      </c>
      <c r="P38" s="40">
        <f>SUM(P36+P34+P31+P28+P24+P20+P14+P6)</f>
        <v>165068032808</v>
      </c>
    </row>
  </sheetData>
  <mergeCells count="18">
    <mergeCell ref="B34:B35"/>
    <mergeCell ref="B38:D38"/>
    <mergeCell ref="B36:B37"/>
    <mergeCell ref="B6:B13"/>
    <mergeCell ref="B14:B19"/>
    <mergeCell ref="B20:B23"/>
    <mergeCell ref="B24:B27"/>
    <mergeCell ref="B28:B30"/>
    <mergeCell ref="K4:L4"/>
    <mergeCell ref="M4:N4"/>
    <mergeCell ref="O4:P4"/>
    <mergeCell ref="B31:B33"/>
    <mergeCell ref="E3:P3"/>
    <mergeCell ref="B3:B5"/>
    <mergeCell ref="C3:C5"/>
    <mergeCell ref="D3:D5"/>
    <mergeCell ref="E4:H4"/>
    <mergeCell ref="I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Q54"/>
  <sheetViews>
    <sheetView topLeftCell="K9" workbookViewId="0">
      <selection activeCell="P12" sqref="P12"/>
    </sheetView>
  </sheetViews>
  <sheetFormatPr defaultRowHeight="15"/>
  <cols>
    <col min="2" max="2" width="16.42578125" customWidth="1"/>
    <col min="3" max="3" width="15.42578125" customWidth="1"/>
    <col min="4" max="4" width="24.28515625" customWidth="1"/>
    <col min="5" max="5" width="17.7109375" customWidth="1"/>
    <col min="6" max="6" width="17.28515625" customWidth="1"/>
    <col min="7" max="7" width="14.140625" customWidth="1"/>
    <col min="8" max="8" width="15.42578125" customWidth="1"/>
    <col min="9" max="9" width="16.140625" customWidth="1"/>
    <col min="10" max="10" width="17.85546875" customWidth="1"/>
    <col min="11" max="11" width="15" customWidth="1"/>
    <col min="12" max="12" width="17" customWidth="1"/>
    <col min="13" max="13" width="15.7109375" customWidth="1"/>
    <col min="14" max="14" width="16.5703125" customWidth="1"/>
    <col min="15" max="15" width="14.5703125" customWidth="1"/>
    <col min="16" max="16" width="15.5703125" customWidth="1"/>
    <col min="17" max="17" width="11.140625" bestFit="1" customWidth="1"/>
  </cols>
  <sheetData>
    <row r="2" spans="2:17">
      <c r="B2" s="120" t="s">
        <v>62</v>
      </c>
      <c r="C2" s="120"/>
      <c r="D2" s="120"/>
      <c r="E2" s="120"/>
    </row>
    <row r="3" spans="2:17">
      <c r="B3" s="113" t="s">
        <v>13</v>
      </c>
      <c r="C3" s="113" t="s">
        <v>14</v>
      </c>
      <c r="D3" s="113" t="s">
        <v>15</v>
      </c>
      <c r="E3" s="110" t="s">
        <v>24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7" ht="36.75" customHeight="1">
      <c r="B4" s="113"/>
      <c r="C4" s="113"/>
      <c r="D4" s="113"/>
      <c r="E4" s="105" t="s">
        <v>61</v>
      </c>
      <c r="F4" s="105"/>
      <c r="G4" s="105"/>
      <c r="H4" s="105"/>
      <c r="I4" s="105" t="s">
        <v>63</v>
      </c>
      <c r="J4" s="105"/>
      <c r="K4" s="105" t="s">
        <v>64</v>
      </c>
      <c r="L4" s="105"/>
      <c r="M4" s="105" t="s">
        <v>65</v>
      </c>
      <c r="N4" s="105"/>
      <c r="O4" s="105" t="s">
        <v>66</v>
      </c>
      <c r="P4" s="105"/>
    </row>
    <row r="5" spans="2:17">
      <c r="B5" s="113"/>
      <c r="C5" s="113"/>
      <c r="D5" s="113"/>
      <c r="E5" s="23" t="s">
        <v>17</v>
      </c>
      <c r="F5" s="23" t="s">
        <v>18</v>
      </c>
      <c r="G5" s="23" t="s">
        <v>19</v>
      </c>
      <c r="H5" s="23" t="s">
        <v>18</v>
      </c>
      <c r="I5" s="23" t="s">
        <v>17</v>
      </c>
      <c r="J5" s="23" t="s">
        <v>18</v>
      </c>
      <c r="K5" s="23" t="s">
        <v>17</v>
      </c>
      <c r="L5" s="23" t="s">
        <v>18</v>
      </c>
      <c r="M5" s="23" t="s">
        <v>17</v>
      </c>
      <c r="N5" s="23" t="s">
        <v>18</v>
      </c>
      <c r="O5" s="23" t="s">
        <v>17</v>
      </c>
      <c r="P5" s="23" t="s">
        <v>18</v>
      </c>
    </row>
    <row r="6" spans="2:17" ht="30">
      <c r="B6" s="107">
        <v>40</v>
      </c>
      <c r="C6" s="1"/>
      <c r="D6" s="29" t="s">
        <v>67</v>
      </c>
      <c r="E6" s="31">
        <f t="shared" ref="E6:J6" si="0">SUM(E7:E10)</f>
        <v>22427586631</v>
      </c>
      <c r="F6" s="31">
        <f t="shared" si="0"/>
        <v>22272582471</v>
      </c>
      <c r="G6" s="31">
        <f t="shared" si="0"/>
        <v>136200000</v>
      </c>
      <c r="H6" s="31">
        <f t="shared" si="0"/>
        <v>125668900</v>
      </c>
      <c r="I6" s="31">
        <f t="shared" si="0"/>
        <v>820230000</v>
      </c>
      <c r="J6" s="31">
        <f t="shared" si="0"/>
        <v>747803199</v>
      </c>
      <c r="K6" s="31">
        <v>0</v>
      </c>
      <c r="L6" s="31">
        <v>0</v>
      </c>
      <c r="M6" s="31">
        <v>0</v>
      </c>
      <c r="N6" s="31">
        <v>0</v>
      </c>
      <c r="O6" s="31">
        <f>SUM(O7:O10)</f>
        <v>23384016631</v>
      </c>
      <c r="P6" s="31">
        <f>SUM(P7:P10)</f>
        <v>23146054570</v>
      </c>
    </row>
    <row r="7" spans="2:17">
      <c r="B7" s="108"/>
      <c r="C7" s="11">
        <v>401</v>
      </c>
      <c r="D7" s="1" t="s">
        <v>68</v>
      </c>
      <c r="E7" s="13">
        <v>16090124158</v>
      </c>
      <c r="F7" s="13">
        <v>15981053716</v>
      </c>
      <c r="G7" s="13">
        <v>104344000</v>
      </c>
      <c r="H7" s="13">
        <v>96424793</v>
      </c>
      <c r="I7" s="13">
        <v>561287000</v>
      </c>
      <c r="J7" s="13">
        <v>518664436</v>
      </c>
      <c r="K7" s="13">
        <v>0</v>
      </c>
      <c r="L7" s="13">
        <v>0</v>
      </c>
      <c r="M7" s="13">
        <v>0</v>
      </c>
      <c r="N7" s="13">
        <v>0</v>
      </c>
      <c r="O7" s="13">
        <v>16755755158</v>
      </c>
      <c r="P7" s="13">
        <v>16596142945</v>
      </c>
    </row>
    <row r="8" spans="2:17" ht="30">
      <c r="B8" s="108"/>
      <c r="C8" s="11">
        <v>402</v>
      </c>
      <c r="D8" s="22" t="s">
        <v>28</v>
      </c>
      <c r="E8" s="13">
        <v>6280960673</v>
      </c>
      <c r="F8" s="13">
        <v>6237368028</v>
      </c>
      <c r="G8" s="13">
        <v>31856000</v>
      </c>
      <c r="H8" s="13">
        <v>29244107</v>
      </c>
      <c r="I8" s="13">
        <v>258443000</v>
      </c>
      <c r="J8" s="13">
        <v>229138763</v>
      </c>
      <c r="K8" s="13">
        <v>0</v>
      </c>
      <c r="L8" s="13">
        <v>0</v>
      </c>
      <c r="M8" s="13">
        <v>0</v>
      </c>
      <c r="N8" s="13">
        <v>0</v>
      </c>
      <c r="O8" s="13">
        <v>6571259673</v>
      </c>
      <c r="P8" s="13">
        <v>6495750898</v>
      </c>
    </row>
    <row r="9" spans="2:17" ht="30">
      <c r="B9" s="108"/>
      <c r="C9" s="11">
        <v>403</v>
      </c>
      <c r="D9" s="22" t="s">
        <v>70</v>
      </c>
      <c r="E9" s="13">
        <v>200000</v>
      </c>
      <c r="F9" s="13">
        <v>0</v>
      </c>
      <c r="G9" s="13">
        <v>0</v>
      </c>
      <c r="H9" s="13">
        <v>0</v>
      </c>
      <c r="I9" s="13">
        <v>500000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700000</v>
      </c>
      <c r="P9" s="13">
        <v>0</v>
      </c>
    </row>
    <row r="10" spans="2:17">
      <c r="B10" s="109"/>
      <c r="C10" s="11">
        <v>404</v>
      </c>
      <c r="D10" s="1" t="s">
        <v>69</v>
      </c>
      <c r="E10" s="13">
        <v>56301800</v>
      </c>
      <c r="F10" s="13">
        <v>54160727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56301800</v>
      </c>
      <c r="P10" s="13">
        <v>54160727</v>
      </c>
    </row>
    <row r="11" spans="2:17" ht="45">
      <c r="B11" s="107">
        <v>41</v>
      </c>
      <c r="C11" s="1"/>
      <c r="D11" s="42" t="s">
        <v>71</v>
      </c>
      <c r="E11" s="31">
        <f>SUM(E12:E13)</f>
        <v>200000000</v>
      </c>
      <c r="F11" s="31">
        <f>SUM(F12:F13)</f>
        <v>105359314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f>SUM(O12:O13)</f>
        <v>200000000</v>
      </c>
      <c r="P11" s="31">
        <f>SUM(P12:P13)</f>
        <v>105359314</v>
      </c>
    </row>
    <row r="12" spans="2:17" ht="45">
      <c r="B12" s="108"/>
      <c r="C12" s="11">
        <v>412</v>
      </c>
      <c r="D12" s="22" t="s">
        <v>72</v>
      </c>
      <c r="E12" s="13">
        <v>110000000</v>
      </c>
      <c r="F12" s="13">
        <v>31677922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110000000</v>
      </c>
      <c r="P12" s="13">
        <v>31677922</v>
      </c>
    </row>
    <row r="13" spans="2:17" ht="30">
      <c r="B13" s="109"/>
      <c r="C13" s="11">
        <v>413</v>
      </c>
      <c r="D13" s="22" t="s">
        <v>73</v>
      </c>
      <c r="E13" s="13">
        <v>90000000</v>
      </c>
      <c r="F13" s="13">
        <v>73681392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90000000</v>
      </c>
      <c r="P13" s="13">
        <v>73681392</v>
      </c>
    </row>
    <row r="14" spans="2:17">
      <c r="B14" s="107">
        <v>42</v>
      </c>
      <c r="D14" s="42" t="s">
        <v>74</v>
      </c>
      <c r="E14" s="31">
        <f t="shared" ref="E14:M14" si="1">SUM(E15:E21)</f>
        <v>29923323974</v>
      </c>
      <c r="F14" s="31">
        <f t="shared" si="1"/>
        <v>27841509944</v>
      </c>
      <c r="G14" s="31">
        <f t="shared" si="1"/>
        <v>1975150051</v>
      </c>
      <c r="H14" s="31">
        <f t="shared" si="1"/>
        <v>1214475494</v>
      </c>
      <c r="I14" s="31">
        <f t="shared" si="1"/>
        <v>3190536624</v>
      </c>
      <c r="J14" s="31">
        <f t="shared" si="1"/>
        <v>2268768695</v>
      </c>
      <c r="K14" s="31">
        <f t="shared" si="1"/>
        <v>224653000</v>
      </c>
      <c r="L14" s="31">
        <f t="shared" si="1"/>
        <v>122828719</v>
      </c>
      <c r="M14" s="31">
        <f t="shared" si="1"/>
        <v>1216091125</v>
      </c>
      <c r="N14" s="36">
        <v>589776217</v>
      </c>
      <c r="O14" s="31">
        <f>SUM(O15:O21)</f>
        <v>36529754774</v>
      </c>
      <c r="P14" s="31">
        <f>SUM(P15:P21)</f>
        <v>32037359069</v>
      </c>
      <c r="Q14" s="34" t="s">
        <v>141</v>
      </c>
    </row>
    <row r="15" spans="2:17">
      <c r="B15" s="108"/>
      <c r="C15" s="11">
        <v>420</v>
      </c>
      <c r="D15" s="22" t="s">
        <v>75</v>
      </c>
      <c r="E15" s="13">
        <v>548984312</v>
      </c>
      <c r="F15" s="13">
        <v>427707756</v>
      </c>
      <c r="G15" s="13">
        <v>69395246</v>
      </c>
      <c r="H15" s="13">
        <v>34914213</v>
      </c>
      <c r="I15" s="13">
        <v>166977000</v>
      </c>
      <c r="J15" s="13">
        <v>87821702</v>
      </c>
      <c r="K15" s="13">
        <v>4750000</v>
      </c>
      <c r="L15" s="13">
        <v>1317393</v>
      </c>
      <c r="M15" s="13">
        <v>114592500</v>
      </c>
      <c r="N15" s="13">
        <v>45996144</v>
      </c>
      <c r="O15" s="13">
        <v>904699058</v>
      </c>
      <c r="P15" s="13">
        <v>597757208</v>
      </c>
    </row>
    <row r="16" spans="2:17" ht="45">
      <c r="B16" s="108"/>
      <c r="C16" s="11">
        <v>421</v>
      </c>
      <c r="D16" s="22" t="s">
        <v>76</v>
      </c>
      <c r="E16" s="13">
        <v>2765038231</v>
      </c>
      <c r="F16" s="13">
        <v>2591659638</v>
      </c>
      <c r="G16" s="13">
        <v>354680189</v>
      </c>
      <c r="H16" s="13">
        <v>288697311</v>
      </c>
      <c r="I16" s="13">
        <v>450856136</v>
      </c>
      <c r="J16" s="13">
        <v>333557484</v>
      </c>
      <c r="K16" s="13">
        <v>7518000</v>
      </c>
      <c r="L16" s="13">
        <v>4212742</v>
      </c>
      <c r="M16" s="13">
        <v>27704036</v>
      </c>
      <c r="N16" s="13">
        <v>5317864</v>
      </c>
      <c r="O16" s="13">
        <v>3605796592</v>
      </c>
      <c r="P16" s="13">
        <v>3223499039</v>
      </c>
    </row>
    <row r="17" spans="2:16" ht="30">
      <c r="B17" s="108"/>
      <c r="C17" s="11">
        <v>423</v>
      </c>
      <c r="D17" s="22" t="s">
        <v>77</v>
      </c>
      <c r="E17" s="13">
        <v>1866882990</v>
      </c>
      <c r="F17" s="13">
        <v>1655675383</v>
      </c>
      <c r="G17" s="13">
        <v>790668364</v>
      </c>
      <c r="H17" s="13">
        <v>399498339</v>
      </c>
      <c r="I17" s="13">
        <v>519656050</v>
      </c>
      <c r="J17" s="13">
        <v>373820987</v>
      </c>
      <c r="K17" s="13">
        <v>3470000</v>
      </c>
      <c r="L17" s="13">
        <v>1608128</v>
      </c>
      <c r="M17" s="13">
        <v>46033880</v>
      </c>
      <c r="N17" s="13">
        <v>14961989</v>
      </c>
      <c r="O17" s="13">
        <v>3226711284</v>
      </c>
      <c r="P17" s="13">
        <v>2445564826</v>
      </c>
    </row>
    <row r="18" spans="2:16" ht="30">
      <c r="B18" s="108"/>
      <c r="C18" s="11">
        <v>424</v>
      </c>
      <c r="D18" s="22" t="s">
        <v>78</v>
      </c>
      <c r="E18" s="13">
        <v>577565542</v>
      </c>
      <c r="F18" s="13">
        <v>530760006</v>
      </c>
      <c r="G18" s="13">
        <v>322997883</v>
      </c>
      <c r="H18" s="13">
        <v>252022051</v>
      </c>
      <c r="I18" s="13">
        <v>244291757</v>
      </c>
      <c r="J18" s="13">
        <v>124463898</v>
      </c>
      <c r="K18" s="13">
        <v>3345000</v>
      </c>
      <c r="L18" s="13">
        <v>1454078</v>
      </c>
      <c r="M18" s="13">
        <v>18464000</v>
      </c>
      <c r="N18" s="13">
        <v>1839644</v>
      </c>
      <c r="O18" s="13">
        <v>1166664182</v>
      </c>
      <c r="P18" s="13">
        <v>910539677</v>
      </c>
    </row>
    <row r="19" spans="2:16">
      <c r="B19" s="108"/>
      <c r="C19" s="11">
        <v>425</v>
      </c>
      <c r="D19" s="1" t="s">
        <v>79</v>
      </c>
      <c r="E19" s="13">
        <v>22562240114</v>
      </c>
      <c r="F19" s="13">
        <v>21186442477</v>
      </c>
      <c r="G19" s="13">
        <v>328915009</v>
      </c>
      <c r="H19" s="13">
        <v>166247788</v>
      </c>
      <c r="I19" s="13">
        <v>1545068969</v>
      </c>
      <c r="J19" s="13">
        <v>1183391377</v>
      </c>
      <c r="K19" s="13">
        <v>188476000</v>
      </c>
      <c r="L19" s="13">
        <v>102561307</v>
      </c>
      <c r="M19" s="13">
        <v>894365709</v>
      </c>
      <c r="N19" s="13">
        <v>462440186</v>
      </c>
      <c r="O19" s="13">
        <v>25519065801</v>
      </c>
      <c r="P19" s="43">
        <v>23101083135</v>
      </c>
    </row>
    <row r="20" spans="2:16">
      <c r="B20" s="108"/>
      <c r="C20" s="11">
        <v>426</v>
      </c>
      <c r="D20" s="22" t="s">
        <v>80</v>
      </c>
      <c r="E20" s="13">
        <v>1517744860</v>
      </c>
      <c r="F20" s="13">
        <v>1387893315</v>
      </c>
      <c r="G20" s="13">
        <v>98677846</v>
      </c>
      <c r="H20" s="13">
        <v>66390189</v>
      </c>
      <c r="I20" s="13">
        <v>227450086</v>
      </c>
      <c r="J20" s="13">
        <v>139458955</v>
      </c>
      <c r="K20" s="13">
        <v>17094000</v>
      </c>
      <c r="L20" s="13">
        <v>11675071</v>
      </c>
      <c r="M20" s="13">
        <v>106336000</v>
      </c>
      <c r="N20" s="13">
        <v>55655381</v>
      </c>
      <c r="O20" s="13">
        <v>1967302792</v>
      </c>
      <c r="P20" s="13">
        <v>1661072911</v>
      </c>
    </row>
    <row r="21" spans="2:16" ht="30">
      <c r="B21" s="109"/>
      <c r="C21" s="11">
        <v>427</v>
      </c>
      <c r="D21" s="22" t="s">
        <v>81</v>
      </c>
      <c r="E21" s="13">
        <v>84867925</v>
      </c>
      <c r="F21" s="13">
        <v>61371369</v>
      </c>
      <c r="G21" s="13">
        <v>9815514</v>
      </c>
      <c r="H21" s="13">
        <v>6705603</v>
      </c>
      <c r="I21" s="13">
        <v>36236626</v>
      </c>
      <c r="J21" s="13">
        <v>26254292</v>
      </c>
      <c r="K21" s="13">
        <v>0</v>
      </c>
      <c r="L21" s="13">
        <v>0</v>
      </c>
      <c r="M21" s="13">
        <v>8595000</v>
      </c>
      <c r="N21" s="13">
        <v>3511009</v>
      </c>
      <c r="O21" s="13">
        <v>139515065</v>
      </c>
      <c r="P21" s="13">
        <v>97842273</v>
      </c>
    </row>
    <row r="22" spans="2:16" ht="60">
      <c r="B22" s="107">
        <v>44</v>
      </c>
      <c r="C22" s="11"/>
      <c r="D22" s="29" t="s">
        <v>82</v>
      </c>
      <c r="E22" s="31">
        <f>SUM(E23:E25)</f>
        <v>14414388720</v>
      </c>
      <c r="F22" s="31">
        <f>SUM(F23:F25)</f>
        <v>14074234472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f>SUM(O23:O25)</f>
        <v>14414388720</v>
      </c>
      <c r="P22" s="31">
        <f>SUM(P23:P25)</f>
        <v>14074234472</v>
      </c>
    </row>
    <row r="23" spans="2:16">
      <c r="B23" s="108"/>
      <c r="C23" s="11">
        <v>441</v>
      </c>
      <c r="D23" s="1" t="s">
        <v>83</v>
      </c>
      <c r="E23" s="13">
        <v>1270000000</v>
      </c>
      <c r="F23" s="13">
        <v>1164166663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1270000000</v>
      </c>
      <c r="P23" s="13">
        <v>1164166663</v>
      </c>
    </row>
    <row r="24" spans="2:16">
      <c r="B24" s="108"/>
      <c r="C24" s="11">
        <v>442</v>
      </c>
      <c r="D24" s="1" t="s">
        <v>84</v>
      </c>
      <c r="E24" s="13">
        <v>407151720</v>
      </c>
      <c r="F24" s="13">
        <v>397045262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407151720</v>
      </c>
      <c r="P24" s="13">
        <v>397045262</v>
      </c>
    </row>
    <row r="25" spans="2:16">
      <c r="B25" s="109"/>
      <c r="C25" s="11">
        <v>443</v>
      </c>
      <c r="D25" s="1" t="s">
        <v>85</v>
      </c>
      <c r="E25" s="13">
        <v>12737237000</v>
      </c>
      <c r="F25" s="13">
        <v>12513022547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12737237000</v>
      </c>
      <c r="P25" s="13">
        <v>12513022547</v>
      </c>
    </row>
    <row r="26" spans="2:16">
      <c r="B26" s="107">
        <v>45</v>
      </c>
      <c r="C26" s="11"/>
      <c r="D26" s="24" t="s">
        <v>86</v>
      </c>
      <c r="E26" s="31">
        <f>SUM(E27:E29)</f>
        <v>3038764000</v>
      </c>
      <c r="F26" s="31">
        <f>SUM(F27:F29)</f>
        <v>3457940910</v>
      </c>
      <c r="G26" s="31">
        <v>0</v>
      </c>
      <c r="H26" s="31">
        <v>0</v>
      </c>
      <c r="I26" s="31">
        <f>SUM(I27:I29)</f>
        <v>17800000</v>
      </c>
      <c r="J26" s="31">
        <f>SUM(J27:J29)</f>
        <v>12115511</v>
      </c>
      <c r="K26" s="31">
        <f>SUM(K27:K29)</f>
        <v>24820000</v>
      </c>
      <c r="L26" s="31">
        <f>SUM(L27:L29)</f>
        <v>1038788</v>
      </c>
      <c r="M26" s="31">
        <v>0</v>
      </c>
      <c r="N26" s="31">
        <v>0</v>
      </c>
      <c r="O26" s="31">
        <f>SUM(O27:O29)</f>
        <v>3081384000</v>
      </c>
      <c r="P26" s="31">
        <f>SUM(P27:P29)</f>
        <v>3471095209</v>
      </c>
    </row>
    <row r="27" spans="2:16" ht="30">
      <c r="B27" s="108"/>
      <c r="C27" s="11">
        <v>451</v>
      </c>
      <c r="D27" s="22" t="s">
        <v>87</v>
      </c>
      <c r="E27" s="13">
        <v>2029494000</v>
      </c>
      <c r="F27" s="13">
        <v>2351020237</v>
      </c>
      <c r="G27" s="13">
        <v>0</v>
      </c>
      <c r="H27" s="13">
        <v>0</v>
      </c>
      <c r="I27" s="13">
        <v>13350000</v>
      </c>
      <c r="J27" s="13">
        <v>8708321</v>
      </c>
      <c r="K27" s="13">
        <v>21140000</v>
      </c>
      <c r="L27" s="13">
        <v>1038788</v>
      </c>
      <c r="M27" s="13">
        <v>0</v>
      </c>
      <c r="N27" s="13">
        <v>0</v>
      </c>
      <c r="O27" s="13">
        <v>2063984000</v>
      </c>
      <c r="P27" s="13">
        <v>2360767346</v>
      </c>
    </row>
    <row r="28" spans="2:16" ht="30">
      <c r="B28" s="108"/>
      <c r="C28" s="11">
        <v>452</v>
      </c>
      <c r="D28" s="22" t="s">
        <v>88</v>
      </c>
      <c r="E28" s="13">
        <v>1009270000</v>
      </c>
      <c r="F28" s="13">
        <v>1106920673</v>
      </c>
      <c r="G28" s="13">
        <v>0</v>
      </c>
      <c r="H28" s="13">
        <v>0</v>
      </c>
      <c r="I28" s="13">
        <v>4450000</v>
      </c>
      <c r="J28" s="13">
        <v>3407190</v>
      </c>
      <c r="K28" s="13">
        <v>0</v>
      </c>
      <c r="L28" s="13">
        <v>0</v>
      </c>
      <c r="M28" s="13">
        <v>0</v>
      </c>
      <c r="N28" s="13">
        <v>0</v>
      </c>
      <c r="O28" s="13">
        <v>1013720000</v>
      </c>
      <c r="P28" s="13">
        <v>1110327863</v>
      </c>
    </row>
    <row r="29" spans="2:16" ht="30">
      <c r="B29" s="109"/>
      <c r="C29" s="11">
        <v>453</v>
      </c>
      <c r="D29" s="22" t="s">
        <v>89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3680000</v>
      </c>
      <c r="L29" s="13">
        <v>0</v>
      </c>
      <c r="M29" s="13">
        <v>0</v>
      </c>
      <c r="N29" s="13">
        <v>0</v>
      </c>
      <c r="O29" s="13">
        <v>3680000</v>
      </c>
      <c r="P29" s="13">
        <v>0</v>
      </c>
    </row>
    <row r="30" spans="2:16" ht="30">
      <c r="B30" s="107">
        <v>46</v>
      </c>
      <c r="C30" s="1"/>
      <c r="D30" s="29" t="s">
        <v>90</v>
      </c>
      <c r="E30" s="31">
        <f t="shared" ref="E30:P30" si="2">SUM(E31:E35)</f>
        <v>10528821730</v>
      </c>
      <c r="F30" s="31">
        <f t="shared" si="2"/>
        <v>8201235710</v>
      </c>
      <c r="G30" s="31">
        <f t="shared" si="2"/>
        <v>322284453</v>
      </c>
      <c r="H30" s="31">
        <f t="shared" si="2"/>
        <v>280207081</v>
      </c>
      <c r="I30" s="31">
        <f t="shared" si="2"/>
        <v>483610376</v>
      </c>
      <c r="J30" s="31">
        <f t="shared" si="2"/>
        <v>341438173</v>
      </c>
      <c r="K30" s="31">
        <f t="shared" si="2"/>
        <v>237838000</v>
      </c>
      <c r="L30" s="31">
        <f t="shared" si="2"/>
        <v>11648532</v>
      </c>
      <c r="M30" s="31">
        <f t="shared" si="2"/>
        <v>247190000</v>
      </c>
      <c r="N30" s="31">
        <f t="shared" si="2"/>
        <v>73810275</v>
      </c>
      <c r="O30" s="31">
        <f t="shared" si="2"/>
        <v>11819744559</v>
      </c>
      <c r="P30" s="31">
        <f t="shared" si="2"/>
        <v>8908339771</v>
      </c>
    </row>
    <row r="31" spans="2:16" ht="30">
      <c r="B31" s="108"/>
      <c r="C31" s="11">
        <v>461</v>
      </c>
      <c r="D31" s="22" t="s">
        <v>91</v>
      </c>
      <c r="E31" s="13">
        <v>591500000</v>
      </c>
      <c r="F31" s="13">
        <v>581014851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591500000</v>
      </c>
      <c r="P31" s="13">
        <v>581014851</v>
      </c>
    </row>
    <row r="32" spans="2:16" ht="30">
      <c r="B32" s="108"/>
      <c r="C32" s="11">
        <v>462</v>
      </c>
      <c r="D32" s="22" t="s">
        <v>92</v>
      </c>
      <c r="E32" s="13">
        <v>36495000</v>
      </c>
      <c r="F32" s="13">
        <v>30486589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36495000</v>
      </c>
      <c r="P32" s="13">
        <v>30486589</v>
      </c>
    </row>
    <row r="33" spans="2:16" ht="30">
      <c r="B33" s="108"/>
      <c r="C33" s="11">
        <v>463</v>
      </c>
      <c r="D33" s="22" t="s">
        <v>93</v>
      </c>
      <c r="E33" s="13">
        <v>243920000</v>
      </c>
      <c r="F33" s="13">
        <v>218286524</v>
      </c>
      <c r="G33" s="13">
        <v>24000000</v>
      </c>
      <c r="H33" s="13">
        <v>12334500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267920000</v>
      </c>
      <c r="P33" s="13">
        <v>230621024</v>
      </c>
    </row>
    <row r="34" spans="2:16">
      <c r="B34" s="108"/>
      <c r="C34" s="11">
        <v>464</v>
      </c>
      <c r="D34" s="1" t="s">
        <v>94</v>
      </c>
      <c r="E34" s="13">
        <v>9327683983</v>
      </c>
      <c r="F34" s="13">
        <v>6732670318</v>
      </c>
      <c r="G34" s="13">
        <v>63730481</v>
      </c>
      <c r="H34" s="13">
        <v>36816220</v>
      </c>
      <c r="I34" s="13">
        <v>449386200</v>
      </c>
      <c r="J34" s="13">
        <v>317061287</v>
      </c>
      <c r="K34" s="13">
        <v>237838000</v>
      </c>
      <c r="L34" s="13">
        <v>11648532</v>
      </c>
      <c r="M34" s="13">
        <v>247190000</v>
      </c>
      <c r="N34" s="13">
        <v>73810275</v>
      </c>
      <c r="O34" s="13">
        <v>10325828664</v>
      </c>
      <c r="P34" s="13">
        <v>7172006632</v>
      </c>
    </row>
    <row r="35" spans="2:16" ht="30">
      <c r="B35" s="109"/>
      <c r="C35" s="11">
        <v>465</v>
      </c>
      <c r="D35" s="22" t="s">
        <v>95</v>
      </c>
      <c r="E35" s="13">
        <v>329222747</v>
      </c>
      <c r="F35" s="13">
        <v>638777428</v>
      </c>
      <c r="G35" s="13">
        <v>234553972</v>
      </c>
      <c r="H35" s="13">
        <v>231056361</v>
      </c>
      <c r="I35" s="13">
        <v>34224176</v>
      </c>
      <c r="J35" s="13">
        <v>24376886</v>
      </c>
      <c r="K35" s="13">
        <v>0</v>
      </c>
      <c r="L35" s="13">
        <v>0</v>
      </c>
      <c r="M35" s="13">
        <v>0</v>
      </c>
      <c r="N35" s="13">
        <v>0</v>
      </c>
      <c r="O35" s="13">
        <v>598000895</v>
      </c>
      <c r="P35" s="13">
        <v>894210675</v>
      </c>
    </row>
    <row r="36" spans="2:16">
      <c r="B36" s="107">
        <v>47</v>
      </c>
      <c r="C36" s="11"/>
      <c r="D36" s="24" t="s">
        <v>96</v>
      </c>
      <c r="E36" s="31">
        <f>SUM(E37:E40)</f>
        <v>50454670400</v>
      </c>
      <c r="F36" s="31">
        <f>SUM(F37:F40)</f>
        <v>49118581482</v>
      </c>
      <c r="G36" s="31">
        <v>0</v>
      </c>
      <c r="H36" s="31">
        <v>0</v>
      </c>
      <c r="I36" s="31">
        <f>SUM(I37:I40)</f>
        <v>500000</v>
      </c>
      <c r="J36" s="31">
        <f>SUM(J37:J40)</f>
        <v>43000</v>
      </c>
      <c r="K36" s="31">
        <f>SUM(K37:K40)</f>
        <v>90400000</v>
      </c>
      <c r="L36" s="31">
        <f>SUM(L37:L40)</f>
        <v>90396000</v>
      </c>
      <c r="M36" s="31">
        <v>0</v>
      </c>
      <c r="N36" s="31">
        <v>0</v>
      </c>
      <c r="O36" s="31">
        <f>SUM(O37:O40)</f>
        <v>50545570400</v>
      </c>
      <c r="P36" s="31">
        <f>SUM(P37:P40)</f>
        <v>49209020482</v>
      </c>
    </row>
    <row r="37" spans="2:16">
      <c r="B37" s="108"/>
      <c r="C37" s="11">
        <v>471</v>
      </c>
      <c r="D37" s="1" t="s">
        <v>97</v>
      </c>
      <c r="E37" s="13">
        <v>5061540400</v>
      </c>
      <c r="F37" s="13">
        <v>5058865952</v>
      </c>
      <c r="G37" s="13">
        <v>0</v>
      </c>
      <c r="H37" s="13">
        <v>0</v>
      </c>
      <c r="I37" s="13">
        <v>500000</v>
      </c>
      <c r="J37" s="13">
        <v>43000</v>
      </c>
      <c r="K37" s="13">
        <v>90400000</v>
      </c>
      <c r="L37" s="13">
        <v>90396000</v>
      </c>
      <c r="M37" s="13">
        <v>0</v>
      </c>
      <c r="N37" s="13">
        <v>0</v>
      </c>
      <c r="O37" s="13">
        <v>5152440400</v>
      </c>
      <c r="P37" s="13">
        <v>5149304952</v>
      </c>
    </row>
    <row r="38" spans="2:16" ht="30">
      <c r="B38" s="108"/>
      <c r="C38" s="11">
        <v>472</v>
      </c>
      <c r="D38" s="22" t="s">
        <v>98</v>
      </c>
      <c r="E38" s="13">
        <v>40589000000</v>
      </c>
      <c r="F38" s="13">
        <v>39332757703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40589000000</v>
      </c>
      <c r="P38" s="13">
        <v>39332757703</v>
      </c>
    </row>
    <row r="39" spans="2:16" ht="60">
      <c r="B39" s="108"/>
      <c r="C39" s="11">
        <v>473</v>
      </c>
      <c r="D39" s="22" t="s">
        <v>99</v>
      </c>
      <c r="E39" s="13">
        <v>2404130000</v>
      </c>
      <c r="F39" s="13">
        <v>2427172759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2404130000</v>
      </c>
      <c r="P39" s="13">
        <v>2427172759</v>
      </c>
    </row>
    <row r="40" spans="2:16" ht="60">
      <c r="B40" s="109"/>
      <c r="C40" s="11">
        <v>474</v>
      </c>
      <c r="D40" s="22" t="s">
        <v>100</v>
      </c>
      <c r="E40" s="13">
        <v>2400000000</v>
      </c>
      <c r="F40" s="13">
        <v>2299785068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2400000000</v>
      </c>
      <c r="P40" s="13">
        <v>2299785068</v>
      </c>
    </row>
    <row r="41" spans="2:16">
      <c r="B41" s="107">
        <v>48</v>
      </c>
      <c r="C41" s="1"/>
      <c r="D41" s="24" t="s">
        <v>101</v>
      </c>
      <c r="E41" s="31">
        <f t="shared" ref="E41:P41" si="3">SUM(E42:E50)</f>
        <v>16908643545</v>
      </c>
      <c r="F41" s="31">
        <f t="shared" si="3"/>
        <v>15197657997</v>
      </c>
      <c r="G41" s="31">
        <f t="shared" si="3"/>
        <v>501273496</v>
      </c>
      <c r="H41" s="31">
        <f t="shared" si="3"/>
        <v>189123436</v>
      </c>
      <c r="I41" s="31">
        <f t="shared" si="3"/>
        <v>2455886000</v>
      </c>
      <c r="J41" s="31">
        <f t="shared" si="3"/>
        <v>1308253642</v>
      </c>
      <c r="K41" s="31">
        <f t="shared" si="3"/>
        <v>1712695648</v>
      </c>
      <c r="L41" s="31">
        <f t="shared" si="3"/>
        <v>925511819</v>
      </c>
      <c r="M41" s="31">
        <f t="shared" si="3"/>
        <v>443313845</v>
      </c>
      <c r="N41" s="31">
        <f t="shared" si="3"/>
        <v>176990781</v>
      </c>
      <c r="O41" s="31">
        <f t="shared" si="3"/>
        <v>22021812534</v>
      </c>
      <c r="P41" s="31">
        <f t="shared" si="3"/>
        <v>17797537675</v>
      </c>
    </row>
    <row r="42" spans="2:16" ht="30">
      <c r="B42" s="108"/>
      <c r="C42" s="11">
        <v>480</v>
      </c>
      <c r="D42" s="22" t="s">
        <v>102</v>
      </c>
      <c r="E42" s="13">
        <v>3506885595</v>
      </c>
      <c r="F42" s="13">
        <v>3421752450</v>
      </c>
      <c r="G42" s="13">
        <v>214499434</v>
      </c>
      <c r="H42" s="13">
        <v>116991837</v>
      </c>
      <c r="I42" s="13">
        <v>285688000</v>
      </c>
      <c r="J42" s="13">
        <v>90069790</v>
      </c>
      <c r="K42" s="13">
        <v>172674102</v>
      </c>
      <c r="L42" s="13">
        <v>90585070</v>
      </c>
      <c r="M42" s="13">
        <v>131779845</v>
      </c>
      <c r="N42" s="13">
        <v>42939717</v>
      </c>
      <c r="O42" s="13">
        <v>4311526976</v>
      </c>
      <c r="P42" s="13">
        <v>3762338864</v>
      </c>
    </row>
    <row r="43" spans="2:16">
      <c r="B43" s="108"/>
      <c r="C43" s="11">
        <v>481</v>
      </c>
      <c r="D43" s="1" t="s">
        <v>103</v>
      </c>
      <c r="E43" s="13">
        <v>756018400</v>
      </c>
      <c r="F43" s="13">
        <v>610925078</v>
      </c>
      <c r="G43" s="13">
        <v>84770000</v>
      </c>
      <c r="H43" s="13">
        <v>21068166</v>
      </c>
      <c r="I43" s="13">
        <v>123413000</v>
      </c>
      <c r="J43" s="13">
        <v>6006906</v>
      </c>
      <c r="K43" s="13">
        <v>214588679</v>
      </c>
      <c r="L43" s="13">
        <v>125022586</v>
      </c>
      <c r="M43" s="13">
        <v>4359500</v>
      </c>
      <c r="N43" s="13">
        <v>419626</v>
      </c>
      <c r="O43" s="13">
        <v>1183149579</v>
      </c>
      <c r="P43" s="13">
        <v>763442362</v>
      </c>
    </row>
    <row r="44" spans="2:16">
      <c r="B44" s="108"/>
      <c r="C44" s="11">
        <v>482</v>
      </c>
      <c r="D44" s="1" t="s">
        <v>104</v>
      </c>
      <c r="E44" s="13">
        <v>8930124400</v>
      </c>
      <c r="F44" s="13">
        <v>8040940444</v>
      </c>
      <c r="G44" s="13">
        <v>89752000</v>
      </c>
      <c r="H44" s="13">
        <v>29378909</v>
      </c>
      <c r="I44" s="13">
        <v>136270000</v>
      </c>
      <c r="J44" s="13">
        <v>60110347</v>
      </c>
      <c r="K44" s="13">
        <v>517520467</v>
      </c>
      <c r="L44" s="13">
        <v>340738223</v>
      </c>
      <c r="M44" s="13">
        <v>196600000</v>
      </c>
      <c r="N44" s="13">
        <v>70008361</v>
      </c>
      <c r="O44" s="13">
        <v>9870266867</v>
      </c>
      <c r="P44" s="13">
        <v>8541176284</v>
      </c>
    </row>
    <row r="45" spans="2:16">
      <c r="B45" s="108"/>
      <c r="C45" s="11">
        <v>483</v>
      </c>
      <c r="D45" s="1" t="s">
        <v>105</v>
      </c>
      <c r="E45" s="13">
        <v>76600600</v>
      </c>
      <c r="F45" s="13">
        <v>27048197</v>
      </c>
      <c r="G45" s="13">
        <v>2300000</v>
      </c>
      <c r="H45" s="13">
        <v>23600</v>
      </c>
      <c r="I45" s="13">
        <v>68995000</v>
      </c>
      <c r="J45" s="13">
        <v>15133288</v>
      </c>
      <c r="K45" s="13">
        <v>20781000</v>
      </c>
      <c r="L45" s="13">
        <v>17664386</v>
      </c>
      <c r="M45" s="13">
        <v>11168000</v>
      </c>
      <c r="N45" s="13">
        <v>897878</v>
      </c>
      <c r="O45" s="13">
        <v>179844600</v>
      </c>
      <c r="P45" s="13">
        <v>60767349</v>
      </c>
    </row>
    <row r="46" spans="2:16" ht="30">
      <c r="B46" s="108"/>
      <c r="C46" s="11">
        <v>484</v>
      </c>
      <c r="D46" s="22" t="s">
        <v>106</v>
      </c>
      <c r="E46" s="13">
        <v>2700000</v>
      </c>
      <c r="F46" s="13">
        <v>0</v>
      </c>
      <c r="G46" s="13">
        <v>0</v>
      </c>
      <c r="H46" s="13">
        <v>0</v>
      </c>
      <c r="I46" s="13">
        <v>1775950000</v>
      </c>
      <c r="J46" s="13">
        <v>1123758868</v>
      </c>
      <c r="K46" s="13">
        <v>0</v>
      </c>
      <c r="L46" s="13">
        <v>0</v>
      </c>
      <c r="M46" s="13">
        <v>0</v>
      </c>
      <c r="N46" s="1">
        <v>0</v>
      </c>
      <c r="O46" s="13">
        <v>1778650000</v>
      </c>
      <c r="P46" s="13">
        <v>1123758868</v>
      </c>
    </row>
    <row r="47" spans="2:16" ht="30">
      <c r="B47" s="108"/>
      <c r="C47" s="11">
        <v>485</v>
      </c>
      <c r="D47" s="22" t="s">
        <v>107</v>
      </c>
      <c r="E47" s="13">
        <v>565155550</v>
      </c>
      <c r="F47" s="13">
        <v>511034054</v>
      </c>
      <c r="G47" s="13">
        <v>86626062</v>
      </c>
      <c r="H47" s="13">
        <v>19586695</v>
      </c>
      <c r="I47" s="13">
        <v>58230000</v>
      </c>
      <c r="J47" s="13">
        <v>9811333</v>
      </c>
      <c r="K47" s="13">
        <v>387310400</v>
      </c>
      <c r="L47" s="13">
        <v>258528582</v>
      </c>
      <c r="M47" s="13">
        <v>5856500</v>
      </c>
      <c r="N47" s="13">
        <v>560217</v>
      </c>
      <c r="O47" s="13">
        <v>1103178512</v>
      </c>
      <c r="P47" s="13">
        <v>799520881</v>
      </c>
    </row>
    <row r="48" spans="2:16">
      <c r="B48" s="108"/>
      <c r="C48" s="11">
        <v>486</v>
      </c>
      <c r="D48" s="1" t="s">
        <v>108</v>
      </c>
      <c r="E48" s="13">
        <v>707631000</v>
      </c>
      <c r="F48" s="13">
        <v>702362219</v>
      </c>
      <c r="G48" s="13">
        <v>2960000</v>
      </c>
      <c r="H48" s="13">
        <v>0</v>
      </c>
      <c r="I48" s="13">
        <v>7340000</v>
      </c>
      <c r="J48" s="13">
        <v>3363110</v>
      </c>
      <c r="K48" s="13">
        <v>80000</v>
      </c>
      <c r="L48" s="13">
        <v>0</v>
      </c>
      <c r="M48" s="13">
        <v>1550000</v>
      </c>
      <c r="N48" s="13">
        <v>0</v>
      </c>
      <c r="O48" s="13">
        <v>719561000</v>
      </c>
      <c r="P48" s="13">
        <v>705725329</v>
      </c>
    </row>
    <row r="49" spans="2:16" ht="30">
      <c r="B49" s="108"/>
      <c r="C49" s="11">
        <v>488</v>
      </c>
      <c r="D49" s="22" t="s">
        <v>109</v>
      </c>
      <c r="E49" s="13">
        <v>1578086000</v>
      </c>
      <c r="F49" s="13">
        <v>1570115449</v>
      </c>
      <c r="G49" s="13">
        <v>20366000</v>
      </c>
      <c r="H49" s="13">
        <v>2074229</v>
      </c>
      <c r="I49" s="13">
        <v>0</v>
      </c>
      <c r="J49" s="13">
        <v>0</v>
      </c>
      <c r="K49" s="13">
        <v>183930000</v>
      </c>
      <c r="L49" s="13">
        <v>0</v>
      </c>
      <c r="M49" s="13">
        <v>0</v>
      </c>
      <c r="N49" s="13">
        <v>0</v>
      </c>
      <c r="O49" s="13">
        <v>1782382000</v>
      </c>
      <c r="P49" s="13">
        <v>1572189678</v>
      </c>
    </row>
    <row r="50" spans="2:16" ht="45">
      <c r="B50" s="109"/>
      <c r="C50" s="11">
        <v>489</v>
      </c>
      <c r="D50" s="22" t="s">
        <v>110</v>
      </c>
      <c r="E50" s="13">
        <v>785442000</v>
      </c>
      <c r="F50" s="13">
        <v>313480106</v>
      </c>
      <c r="G50" s="13">
        <v>0</v>
      </c>
      <c r="H50" s="13">
        <v>0</v>
      </c>
      <c r="I50" s="13">
        <v>0</v>
      </c>
      <c r="J50" s="13">
        <v>0</v>
      </c>
      <c r="K50" s="13">
        <v>215811000</v>
      </c>
      <c r="L50" s="13">
        <v>92972972</v>
      </c>
      <c r="M50" s="13">
        <v>92000000</v>
      </c>
      <c r="N50" s="13">
        <v>62164982</v>
      </c>
      <c r="O50" s="13">
        <v>1093253000</v>
      </c>
      <c r="P50" s="13">
        <v>468618060</v>
      </c>
    </row>
    <row r="51" spans="2:16">
      <c r="B51" s="107">
        <v>49</v>
      </c>
      <c r="C51" s="1"/>
      <c r="D51" s="24" t="s">
        <v>113</v>
      </c>
      <c r="E51" s="31">
        <f>SUM(E52:E53)</f>
        <v>7826050000</v>
      </c>
      <c r="F51" s="31">
        <f>SUM(F52:F53)</f>
        <v>8041352910</v>
      </c>
      <c r="G51" s="31">
        <v>0</v>
      </c>
      <c r="H51" s="31">
        <v>0</v>
      </c>
      <c r="I51" s="31">
        <f>SUM(I52:I53)</f>
        <v>63050000</v>
      </c>
      <c r="J51" s="31">
        <f>SUM(J52:J53)</f>
        <v>61099553</v>
      </c>
      <c r="K51" s="31">
        <f>SUM(K52:K53)</f>
        <v>101970000</v>
      </c>
      <c r="L51" s="31">
        <v>0</v>
      </c>
      <c r="M51" s="31">
        <v>0</v>
      </c>
      <c r="N51" s="31">
        <v>0</v>
      </c>
      <c r="O51" s="31">
        <f>SUM(O52:O53)</f>
        <v>7991070000</v>
      </c>
      <c r="P51" s="31">
        <f>SUM(P52:P53)</f>
        <v>8102452463</v>
      </c>
    </row>
    <row r="52" spans="2:16" ht="45">
      <c r="B52" s="108"/>
      <c r="C52" s="11">
        <v>491</v>
      </c>
      <c r="D52" s="22" t="s">
        <v>111</v>
      </c>
      <c r="E52" s="13">
        <v>2819090000</v>
      </c>
      <c r="F52" s="13">
        <v>3037788469</v>
      </c>
      <c r="G52" s="13">
        <v>0</v>
      </c>
      <c r="H52" s="13">
        <v>0</v>
      </c>
      <c r="I52" s="13">
        <v>53350000</v>
      </c>
      <c r="J52" s="13">
        <v>53204146</v>
      </c>
      <c r="K52" s="13">
        <v>101970000</v>
      </c>
      <c r="L52" s="13">
        <v>0</v>
      </c>
      <c r="M52" s="13">
        <v>0</v>
      </c>
      <c r="N52" s="13">
        <v>0</v>
      </c>
      <c r="O52" s="13">
        <v>2974410000</v>
      </c>
      <c r="P52" s="13">
        <v>3090992615</v>
      </c>
    </row>
    <row r="53" spans="2:16" ht="30">
      <c r="B53" s="109"/>
      <c r="C53" s="11">
        <v>492</v>
      </c>
      <c r="D53" s="22" t="s">
        <v>112</v>
      </c>
      <c r="E53" s="13">
        <v>5006960000</v>
      </c>
      <c r="F53" s="13">
        <v>5003564441</v>
      </c>
      <c r="G53" s="13">
        <v>0</v>
      </c>
      <c r="H53" s="13">
        <v>0</v>
      </c>
      <c r="I53" s="13">
        <v>9700000</v>
      </c>
      <c r="J53" s="13">
        <v>7895407</v>
      </c>
      <c r="K53" s="13">
        <v>0</v>
      </c>
      <c r="L53" s="13">
        <v>0</v>
      </c>
      <c r="M53" s="13">
        <v>0</v>
      </c>
      <c r="N53" s="13">
        <v>0</v>
      </c>
      <c r="O53" s="13">
        <v>5016660000</v>
      </c>
      <c r="P53" s="13">
        <v>5011459848</v>
      </c>
    </row>
    <row r="54" spans="2:16">
      <c r="B54" s="114" t="s">
        <v>59</v>
      </c>
      <c r="C54" s="115"/>
      <c r="D54" s="116"/>
      <c r="E54" s="40">
        <f t="shared" ref="E54:L54" si="4">SUM(E51+E41+E36+E30+E26+E22+E14+E11+E6)</f>
        <v>155722249000</v>
      </c>
      <c r="F54" s="40">
        <f t="shared" si="4"/>
        <v>148310455210</v>
      </c>
      <c r="G54" s="40">
        <f t="shared" si="4"/>
        <v>2934908000</v>
      </c>
      <c r="H54" s="40">
        <f t="shared" si="4"/>
        <v>1809474911</v>
      </c>
      <c r="I54" s="40">
        <f t="shared" si="4"/>
        <v>7031613000</v>
      </c>
      <c r="J54" s="40">
        <f t="shared" si="4"/>
        <v>4739521773</v>
      </c>
      <c r="K54" s="40">
        <f t="shared" si="4"/>
        <v>2392376648</v>
      </c>
      <c r="L54" s="40">
        <f t="shared" si="4"/>
        <v>1151423858</v>
      </c>
      <c r="M54" s="40">
        <f>SUM(M51+M41+M36+M30+M26+M22+M14+M11+M6+M6)</f>
        <v>1906594970</v>
      </c>
      <c r="N54" s="40">
        <f>SUM(N51+N41+N36+N30+N26+N22+N14+N11+N6)</f>
        <v>840577273</v>
      </c>
      <c r="O54" s="40">
        <f>SUM(O51+O41+O36+O30+O26+O22+O14+O11+O6)</f>
        <v>169987741618</v>
      </c>
      <c r="P54" s="40">
        <f>SUM(P51+P41+P36+P30+P26+P22+P14+P11+P6)</f>
        <v>156851453025</v>
      </c>
    </row>
  </sheetData>
  <mergeCells count="20">
    <mergeCell ref="B11:B13"/>
    <mergeCell ref="B14:B21"/>
    <mergeCell ref="B22:B25"/>
    <mergeCell ref="B3:B5"/>
    <mergeCell ref="B54:D54"/>
    <mergeCell ref="B51:B53"/>
    <mergeCell ref="B2:E2"/>
    <mergeCell ref="B26:B29"/>
    <mergeCell ref="B30:B35"/>
    <mergeCell ref="B36:B40"/>
    <mergeCell ref="B41:B50"/>
    <mergeCell ref="C3:C5"/>
    <mergeCell ref="D3:D5"/>
    <mergeCell ref="E3:P3"/>
    <mergeCell ref="E4:H4"/>
    <mergeCell ref="I4:J4"/>
    <mergeCell ref="K4:L4"/>
    <mergeCell ref="M4:N4"/>
    <mergeCell ref="O4:P4"/>
    <mergeCell ref="B6:B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T35"/>
  <sheetViews>
    <sheetView topLeftCell="K17" workbookViewId="0">
      <selection activeCell="Q23" sqref="Q23:T23"/>
    </sheetView>
  </sheetViews>
  <sheetFormatPr defaultRowHeight="15"/>
  <cols>
    <col min="2" max="2" width="13.140625" customWidth="1"/>
    <col min="3" max="3" width="11.5703125" customWidth="1"/>
    <col min="4" max="4" width="21.85546875" customWidth="1"/>
    <col min="5" max="5" width="19" customWidth="1"/>
    <col min="6" max="6" width="16.140625" customWidth="1"/>
    <col min="7" max="7" width="14.28515625" customWidth="1"/>
    <col min="8" max="8" width="15.28515625" customWidth="1"/>
    <col min="9" max="9" width="17.140625" customWidth="1"/>
    <col min="10" max="10" width="16.7109375" customWidth="1"/>
    <col min="11" max="11" width="17.140625" customWidth="1"/>
    <col min="12" max="12" width="14.140625" customWidth="1"/>
    <col min="13" max="13" width="17.7109375" customWidth="1"/>
    <col min="14" max="14" width="16.7109375" customWidth="1"/>
    <col min="15" max="15" width="16.5703125" customWidth="1"/>
    <col min="16" max="16" width="16.42578125" customWidth="1"/>
  </cols>
  <sheetData>
    <row r="2" spans="2:16">
      <c r="B2" s="120" t="s">
        <v>119</v>
      </c>
      <c r="C2" s="120"/>
      <c r="D2" s="120"/>
      <c r="E2" s="120"/>
    </row>
    <row r="3" spans="2:16">
      <c r="B3" s="113" t="s">
        <v>13</v>
      </c>
      <c r="C3" s="113" t="s">
        <v>14</v>
      </c>
      <c r="D3" s="113" t="s">
        <v>15</v>
      </c>
      <c r="E3" s="110" t="s">
        <v>24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6" ht="35.25" customHeight="1">
      <c r="B4" s="113"/>
      <c r="C4" s="113"/>
      <c r="D4" s="113"/>
      <c r="E4" s="105" t="s">
        <v>131</v>
      </c>
      <c r="F4" s="105"/>
      <c r="G4" s="105"/>
      <c r="H4" s="105"/>
      <c r="I4" s="105" t="s">
        <v>20</v>
      </c>
      <c r="J4" s="105"/>
      <c r="K4" s="105" t="s">
        <v>21</v>
      </c>
      <c r="L4" s="105"/>
      <c r="M4" s="105" t="s">
        <v>22</v>
      </c>
      <c r="N4" s="105"/>
      <c r="O4" s="105" t="s">
        <v>23</v>
      </c>
      <c r="P4" s="105"/>
    </row>
    <row r="5" spans="2:16">
      <c r="B5" s="113"/>
      <c r="C5" s="113"/>
      <c r="D5" s="113"/>
      <c r="E5" s="41" t="s">
        <v>17</v>
      </c>
      <c r="F5" s="41" t="s">
        <v>18</v>
      </c>
      <c r="G5" s="41" t="s">
        <v>19</v>
      </c>
      <c r="H5" s="41" t="s">
        <v>18</v>
      </c>
      <c r="I5" s="41" t="s">
        <v>17</v>
      </c>
      <c r="J5" s="41" t="s">
        <v>18</v>
      </c>
      <c r="K5" s="41" t="s">
        <v>17</v>
      </c>
      <c r="L5" s="41" t="s">
        <v>18</v>
      </c>
      <c r="M5" s="41" t="s">
        <v>17</v>
      </c>
      <c r="N5" s="41" t="s">
        <v>18</v>
      </c>
      <c r="O5" s="41" t="s">
        <v>17</v>
      </c>
      <c r="P5" s="41" t="s">
        <v>18</v>
      </c>
    </row>
    <row r="6" spans="2:16">
      <c r="B6" s="107">
        <v>71</v>
      </c>
      <c r="C6" s="1"/>
      <c r="D6" s="24" t="s">
        <v>26</v>
      </c>
      <c r="E6" s="31">
        <f t="shared" ref="E6:J6" si="0">SUM(E7:E12)</f>
        <v>78746000000</v>
      </c>
      <c r="F6" s="31">
        <f t="shared" si="0"/>
        <v>77392079624</v>
      </c>
      <c r="G6" s="31">
        <f t="shared" si="0"/>
        <v>462500000</v>
      </c>
      <c r="H6" s="31">
        <f t="shared" si="0"/>
        <v>177405366</v>
      </c>
      <c r="I6" s="31">
        <f t="shared" si="0"/>
        <v>3500000</v>
      </c>
      <c r="J6" s="31">
        <f t="shared" si="0"/>
        <v>526328007</v>
      </c>
      <c r="K6" s="31">
        <v>0</v>
      </c>
      <c r="L6" s="31">
        <v>0</v>
      </c>
      <c r="M6" s="31">
        <v>0</v>
      </c>
      <c r="N6" s="31">
        <f>SUM(N7:N12)</f>
        <v>13081</v>
      </c>
      <c r="O6" s="31">
        <f>SUM(O7:O12)</f>
        <v>79212000000</v>
      </c>
      <c r="P6" s="31">
        <f>SUM(P7:P12)</f>
        <v>78095826078</v>
      </c>
    </row>
    <row r="7" spans="2:16" ht="45">
      <c r="B7" s="108"/>
      <c r="C7" s="11">
        <v>711</v>
      </c>
      <c r="D7" s="22" t="s">
        <v>27</v>
      </c>
      <c r="E7" s="13">
        <v>13670000000</v>
      </c>
      <c r="F7" s="13">
        <v>13400956264</v>
      </c>
      <c r="G7" s="13">
        <v>280000000</v>
      </c>
      <c r="H7" s="13">
        <v>128947405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13950000000</v>
      </c>
      <c r="P7" s="13">
        <v>13529903669</v>
      </c>
    </row>
    <row r="8" spans="2:16" ht="30">
      <c r="B8" s="108"/>
      <c r="C8" s="11">
        <v>714</v>
      </c>
      <c r="D8" s="22" t="s">
        <v>29</v>
      </c>
      <c r="E8" s="13">
        <v>56370000000</v>
      </c>
      <c r="F8" s="13">
        <v>56922987536</v>
      </c>
      <c r="G8" s="13">
        <v>60000000</v>
      </c>
      <c r="H8" s="13">
        <v>43947755</v>
      </c>
      <c r="I8" s="13">
        <v>3500000</v>
      </c>
      <c r="J8" s="13">
        <v>26688427</v>
      </c>
      <c r="K8" s="13">
        <v>0</v>
      </c>
      <c r="L8" s="13">
        <v>0</v>
      </c>
      <c r="M8" s="13">
        <v>0</v>
      </c>
      <c r="N8" s="13">
        <v>13081</v>
      </c>
      <c r="O8" s="13">
        <v>56433500000</v>
      </c>
      <c r="P8" s="13">
        <v>56993636799</v>
      </c>
    </row>
    <row r="9" spans="2:16" ht="60">
      <c r="B9" s="108"/>
      <c r="C9" s="11">
        <v>715</v>
      </c>
      <c r="D9" s="22" t="s">
        <v>114</v>
      </c>
      <c r="E9" s="13">
        <v>5706000000</v>
      </c>
      <c r="F9" s="13">
        <v>3778762017</v>
      </c>
      <c r="G9" s="13">
        <v>0</v>
      </c>
      <c r="H9" s="13">
        <v>161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5706000000</v>
      </c>
      <c r="P9" s="13">
        <v>3778762178</v>
      </c>
    </row>
    <row r="10" spans="2:16" ht="30">
      <c r="B10" s="108"/>
      <c r="C10" s="11">
        <v>716</v>
      </c>
      <c r="D10" s="22" t="s">
        <v>31</v>
      </c>
      <c r="E10" s="13">
        <v>0</v>
      </c>
      <c r="F10" s="13">
        <v>15113966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15113966</v>
      </c>
    </row>
    <row r="11" spans="2:16" ht="30">
      <c r="B11" s="108"/>
      <c r="C11" s="11">
        <v>717</v>
      </c>
      <c r="D11" s="22" t="s">
        <v>32</v>
      </c>
      <c r="E11" s="13">
        <v>0</v>
      </c>
      <c r="F11" s="13">
        <v>8705252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8705252</v>
      </c>
    </row>
    <row r="12" spans="2:16" ht="45">
      <c r="B12" s="109"/>
      <c r="C12" s="11">
        <v>718</v>
      </c>
      <c r="D12" s="22" t="s">
        <v>33</v>
      </c>
      <c r="E12" s="13">
        <v>3000000000</v>
      </c>
      <c r="F12" s="13">
        <v>3265554589</v>
      </c>
      <c r="G12" s="13">
        <v>122500000</v>
      </c>
      <c r="H12" s="13">
        <v>4510045</v>
      </c>
      <c r="I12" s="13">
        <v>0</v>
      </c>
      <c r="J12" s="13">
        <v>499639580</v>
      </c>
      <c r="K12" s="13">
        <v>0</v>
      </c>
      <c r="L12" s="13">
        <v>0</v>
      </c>
      <c r="M12" s="13">
        <v>0</v>
      </c>
      <c r="N12" s="13">
        <v>0</v>
      </c>
      <c r="O12" s="13">
        <v>3122500000</v>
      </c>
      <c r="P12" s="13">
        <v>3769704214</v>
      </c>
    </row>
    <row r="13" spans="2:16" ht="30">
      <c r="B13" s="107">
        <v>72</v>
      </c>
      <c r="C13" s="1"/>
      <c r="D13" s="29" t="s">
        <v>34</v>
      </c>
      <c r="E13" s="31">
        <f t="shared" ref="E13:J13" si="1">SUM(E14:E18)</f>
        <v>5586930000</v>
      </c>
      <c r="F13" s="31">
        <f t="shared" si="1"/>
        <v>4255590692</v>
      </c>
      <c r="G13" s="31">
        <f t="shared" si="1"/>
        <v>2143607000</v>
      </c>
      <c r="H13" s="31">
        <f t="shared" si="1"/>
        <v>1577465608</v>
      </c>
      <c r="I13" s="31">
        <f t="shared" si="1"/>
        <v>5213175000</v>
      </c>
      <c r="J13" s="31">
        <f t="shared" si="1"/>
        <v>4327955780</v>
      </c>
      <c r="K13" s="31">
        <v>0</v>
      </c>
      <c r="L13" s="31">
        <f>SUM(L14:L18)</f>
        <v>79531676</v>
      </c>
      <c r="M13" s="31">
        <f>SUM(M14:M18)</f>
        <v>25720800</v>
      </c>
      <c r="N13" s="31">
        <f>SUM(N14:N18)</f>
        <v>10993089</v>
      </c>
      <c r="O13" s="31">
        <f>SUM(O14:O18)</f>
        <v>12969432800</v>
      </c>
      <c r="P13" s="31">
        <f>SUM(P14:P18)</f>
        <v>10251536845</v>
      </c>
    </row>
    <row r="14" spans="2:16" ht="45">
      <c r="B14" s="108"/>
      <c r="C14" s="11">
        <v>721</v>
      </c>
      <c r="D14" s="22" t="s">
        <v>35</v>
      </c>
      <c r="E14" s="13">
        <v>1230000000</v>
      </c>
      <c r="F14" s="13">
        <v>361833833</v>
      </c>
      <c r="G14" s="13">
        <v>26766000</v>
      </c>
      <c r="H14" s="13">
        <v>231500</v>
      </c>
      <c r="I14" s="13">
        <v>103000</v>
      </c>
      <c r="J14" s="13">
        <v>14979258</v>
      </c>
      <c r="K14" s="13">
        <v>0</v>
      </c>
      <c r="L14" s="13">
        <v>0</v>
      </c>
      <c r="M14" s="13">
        <v>5416800</v>
      </c>
      <c r="N14" s="13">
        <v>0</v>
      </c>
      <c r="O14" s="13">
        <v>1262285800</v>
      </c>
      <c r="P14" s="13">
        <v>377044591</v>
      </c>
    </row>
    <row r="15" spans="2:16" ht="45">
      <c r="B15" s="108"/>
      <c r="C15" s="11">
        <v>722</v>
      </c>
      <c r="D15" s="22" t="s">
        <v>115</v>
      </c>
      <c r="E15" s="38">
        <v>2300000000</v>
      </c>
      <c r="F15" s="13">
        <v>1813797933</v>
      </c>
      <c r="G15" s="13">
        <v>109435000</v>
      </c>
      <c r="H15" s="13">
        <v>56372121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2409435000</v>
      </c>
      <c r="P15" s="13">
        <v>1870170054</v>
      </c>
    </row>
    <row r="16" spans="2:16">
      <c r="B16" s="108"/>
      <c r="C16" s="11">
        <v>723</v>
      </c>
      <c r="D16" s="1" t="s">
        <v>37</v>
      </c>
      <c r="E16" s="13">
        <v>0</v>
      </c>
      <c r="F16" s="13">
        <v>21520413</v>
      </c>
      <c r="G16" s="13">
        <v>438879000</v>
      </c>
      <c r="H16" s="13">
        <v>289083661</v>
      </c>
      <c r="I16" s="13">
        <v>4402741000</v>
      </c>
      <c r="J16" s="13">
        <v>3617740018</v>
      </c>
      <c r="K16" s="13">
        <v>0</v>
      </c>
      <c r="L16" s="13">
        <v>0</v>
      </c>
      <c r="M16" s="13">
        <v>500000</v>
      </c>
      <c r="N16" s="13">
        <v>4641367</v>
      </c>
      <c r="O16" s="13">
        <v>4842120000</v>
      </c>
      <c r="P16" s="13">
        <v>3932985459</v>
      </c>
    </row>
    <row r="17" spans="2:20">
      <c r="B17" s="108"/>
      <c r="C17" s="11">
        <v>724</v>
      </c>
      <c r="D17" s="1" t="s">
        <v>38</v>
      </c>
      <c r="E17" s="13">
        <v>800000000</v>
      </c>
      <c r="F17" s="13">
        <v>667405695</v>
      </c>
      <c r="G17" s="13">
        <v>1344271000</v>
      </c>
      <c r="H17" s="13">
        <v>1033073028</v>
      </c>
      <c r="I17" s="13">
        <v>383388000</v>
      </c>
      <c r="J17" s="13">
        <v>414797712</v>
      </c>
      <c r="K17" s="13">
        <v>0</v>
      </c>
      <c r="L17" s="13">
        <v>692125</v>
      </c>
      <c r="M17" s="13">
        <v>1854000</v>
      </c>
      <c r="N17" s="13">
        <v>2183214</v>
      </c>
      <c r="O17" s="13">
        <v>2529513000</v>
      </c>
      <c r="P17" s="13">
        <v>2118151774</v>
      </c>
    </row>
    <row r="18" spans="2:20" ht="30">
      <c r="B18" s="109"/>
      <c r="C18" s="11">
        <v>725</v>
      </c>
      <c r="D18" s="22" t="s">
        <v>39</v>
      </c>
      <c r="E18" s="13">
        <v>1256930000</v>
      </c>
      <c r="F18" s="13">
        <v>1391032818</v>
      </c>
      <c r="G18" s="13">
        <v>224256000</v>
      </c>
      <c r="H18" s="13">
        <v>198705298</v>
      </c>
      <c r="I18" s="13">
        <v>426943000</v>
      </c>
      <c r="J18" s="13">
        <v>280438792</v>
      </c>
      <c r="K18" s="13">
        <v>0</v>
      </c>
      <c r="L18" s="13">
        <v>78839551</v>
      </c>
      <c r="M18" s="13">
        <v>17950000</v>
      </c>
      <c r="N18" s="13">
        <v>4168508</v>
      </c>
      <c r="O18" s="13">
        <v>1926079000</v>
      </c>
      <c r="P18" s="13">
        <v>1953184967</v>
      </c>
    </row>
    <row r="19" spans="2:20" ht="20.25" customHeight="1">
      <c r="B19" s="107">
        <v>73</v>
      </c>
      <c r="C19" s="1"/>
      <c r="D19" s="29" t="s">
        <v>40</v>
      </c>
      <c r="E19" s="31">
        <f>SUM(E20:E22)</f>
        <v>6705000000</v>
      </c>
      <c r="F19" s="31">
        <f>SUM(F20:F22)</f>
        <v>3771327427</v>
      </c>
      <c r="G19" s="31">
        <f>SUM(G20:G22)</f>
        <v>3800000</v>
      </c>
      <c r="H19" s="31">
        <f>SUM(H20:H22)</f>
        <v>6239862</v>
      </c>
      <c r="I19" s="31">
        <v>0</v>
      </c>
      <c r="J19" s="31">
        <f>SUM(J20:J22)</f>
        <v>1223470</v>
      </c>
      <c r="K19" s="31">
        <v>0</v>
      </c>
      <c r="L19" s="31">
        <v>0</v>
      </c>
      <c r="M19" s="31">
        <v>0</v>
      </c>
      <c r="N19" s="31">
        <v>0</v>
      </c>
      <c r="O19" s="31">
        <f>SUM(O20:O22)</f>
        <v>6708800000</v>
      </c>
      <c r="P19" s="31">
        <f>SUM(P20:P22)</f>
        <v>3778790759</v>
      </c>
    </row>
    <row r="20" spans="2:20" ht="30">
      <c r="B20" s="108"/>
      <c r="C20" s="11">
        <v>731</v>
      </c>
      <c r="D20" s="22" t="s">
        <v>41</v>
      </c>
      <c r="E20" s="13">
        <v>500000000</v>
      </c>
      <c r="F20" s="13">
        <v>395882298</v>
      </c>
      <c r="G20" s="13">
        <v>1000000</v>
      </c>
      <c r="H20" s="13">
        <v>1</v>
      </c>
      <c r="I20" s="13">
        <v>0</v>
      </c>
      <c r="J20" s="38">
        <v>0</v>
      </c>
      <c r="K20" s="13">
        <v>0</v>
      </c>
      <c r="L20" s="13">
        <v>0</v>
      </c>
      <c r="M20" s="13">
        <v>0</v>
      </c>
      <c r="N20" s="13">
        <v>0</v>
      </c>
      <c r="O20" s="13">
        <v>501000000</v>
      </c>
      <c r="P20" s="13">
        <v>395882299</v>
      </c>
    </row>
    <row r="21" spans="2:20" ht="47.25" customHeight="1">
      <c r="B21" s="108"/>
      <c r="C21" s="11">
        <v>733</v>
      </c>
      <c r="D21" s="22" t="s">
        <v>42</v>
      </c>
      <c r="E21" s="13">
        <v>3605000000</v>
      </c>
      <c r="F21" s="13">
        <v>1043502076</v>
      </c>
      <c r="G21" s="13">
        <v>2800000</v>
      </c>
      <c r="H21" s="13">
        <v>6239861</v>
      </c>
      <c r="I21" s="13">
        <v>0</v>
      </c>
      <c r="J21" s="13">
        <v>1223470</v>
      </c>
      <c r="K21" s="13">
        <v>0</v>
      </c>
      <c r="L21" s="13">
        <v>0</v>
      </c>
      <c r="M21" s="13">
        <v>0</v>
      </c>
      <c r="N21" s="13">
        <v>0</v>
      </c>
      <c r="O21" s="13">
        <v>3607800000</v>
      </c>
      <c r="P21" s="13">
        <v>1050965407</v>
      </c>
    </row>
    <row r="22" spans="2:20" ht="30">
      <c r="B22" s="109"/>
      <c r="C22" s="11">
        <v>734</v>
      </c>
      <c r="D22" s="22" t="s">
        <v>43</v>
      </c>
      <c r="E22" s="13">
        <v>2600000000</v>
      </c>
      <c r="F22" s="13">
        <v>2331943053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2600000000</v>
      </c>
      <c r="P22" s="13">
        <v>2331943053</v>
      </c>
    </row>
    <row r="23" spans="2:20" ht="30">
      <c r="B23" s="107">
        <v>74</v>
      </c>
      <c r="C23" s="11"/>
      <c r="D23" s="29" t="s">
        <v>44</v>
      </c>
      <c r="E23" s="31">
        <v>0</v>
      </c>
      <c r="F23" s="31">
        <v>0</v>
      </c>
      <c r="G23" s="31">
        <f t="shared" ref="G23:L23" si="2">SUM(G24:G26)</f>
        <v>325001000</v>
      </c>
      <c r="H23" s="31">
        <f t="shared" si="2"/>
        <v>325959731</v>
      </c>
      <c r="I23" s="31">
        <f t="shared" si="2"/>
        <v>1814938000</v>
      </c>
      <c r="J23" s="31">
        <f t="shared" si="2"/>
        <v>205685662</v>
      </c>
      <c r="K23" s="31">
        <f t="shared" si="2"/>
        <v>73939000</v>
      </c>
      <c r="L23" s="31">
        <f t="shared" si="2"/>
        <v>148270369</v>
      </c>
      <c r="M23" s="36">
        <v>1880874170</v>
      </c>
      <c r="N23" s="31">
        <f>SUM(N24:N26)</f>
        <v>894038171</v>
      </c>
      <c r="O23" s="49">
        <v>4094752170</v>
      </c>
      <c r="P23" s="31">
        <f>SUM(P24:P26)</f>
        <v>1573953933</v>
      </c>
      <c r="Q23" s="121" t="s">
        <v>116</v>
      </c>
      <c r="R23" s="122"/>
      <c r="S23" s="122"/>
      <c r="T23" s="122"/>
    </row>
    <row r="24" spans="2:20" ht="30">
      <c r="B24" s="108"/>
      <c r="C24" s="11">
        <v>741</v>
      </c>
      <c r="D24" s="22" t="s">
        <v>45</v>
      </c>
      <c r="E24" s="13">
        <v>0</v>
      </c>
      <c r="F24" s="13">
        <v>0</v>
      </c>
      <c r="G24" s="13">
        <v>324901000</v>
      </c>
      <c r="H24" s="13">
        <v>325872651</v>
      </c>
      <c r="I24" s="13">
        <v>1591782000</v>
      </c>
      <c r="J24" s="13">
        <v>187516031</v>
      </c>
      <c r="K24" s="13">
        <v>0</v>
      </c>
      <c r="L24" s="13">
        <v>144876317</v>
      </c>
      <c r="M24" s="13">
        <v>33770561</v>
      </c>
      <c r="N24" s="13">
        <v>22086015</v>
      </c>
      <c r="O24" s="13">
        <v>1950453561</v>
      </c>
      <c r="P24" s="13">
        <v>680351014</v>
      </c>
    </row>
    <row r="25" spans="2:20">
      <c r="B25" s="108"/>
      <c r="C25" s="11">
        <v>742</v>
      </c>
      <c r="D25" s="1" t="s">
        <v>46</v>
      </c>
      <c r="E25" s="13">
        <v>0</v>
      </c>
      <c r="F25" s="13">
        <v>0</v>
      </c>
      <c r="G25" s="13">
        <v>100000</v>
      </c>
      <c r="H25" s="13">
        <v>87080</v>
      </c>
      <c r="I25" s="13">
        <v>223156000</v>
      </c>
      <c r="J25" s="13">
        <v>18169631</v>
      </c>
      <c r="K25" s="13">
        <v>73939000</v>
      </c>
      <c r="L25" s="13">
        <v>3394052</v>
      </c>
      <c r="M25" s="13">
        <v>1838190609</v>
      </c>
      <c r="N25" s="13">
        <v>867047410</v>
      </c>
      <c r="O25" s="13">
        <v>2135385609</v>
      </c>
      <c r="P25" s="13">
        <v>888698173</v>
      </c>
    </row>
    <row r="26" spans="2:20">
      <c r="B26" s="109"/>
      <c r="C26" s="11">
        <v>744</v>
      </c>
      <c r="D26" s="1" t="s">
        <v>47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5913000</v>
      </c>
      <c r="N26" s="13">
        <v>4904746</v>
      </c>
      <c r="O26" s="13">
        <v>5913000</v>
      </c>
      <c r="P26" s="13">
        <v>4904746</v>
      </c>
    </row>
    <row r="27" spans="2:20" ht="30">
      <c r="B27" s="107">
        <v>75</v>
      </c>
      <c r="C27" s="11"/>
      <c r="D27" s="29" t="s">
        <v>49</v>
      </c>
      <c r="E27" s="31">
        <v>0</v>
      </c>
      <c r="F27" s="31">
        <f>SUM(F28:F29)</f>
        <v>2906409247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f>SUM(P28:P29)</f>
        <v>2906409247</v>
      </c>
    </row>
    <row r="28" spans="2:20" ht="30">
      <c r="B28" s="108"/>
      <c r="C28" s="11">
        <v>751</v>
      </c>
      <c r="D28" s="22" t="s">
        <v>117</v>
      </c>
      <c r="E28" s="13">
        <v>0</v>
      </c>
      <c r="F28" s="13">
        <v>1738169247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1738169247</v>
      </c>
    </row>
    <row r="29" spans="2:20" ht="30">
      <c r="B29" s="109"/>
      <c r="C29" s="11">
        <v>753</v>
      </c>
      <c r="D29" s="22" t="s">
        <v>118</v>
      </c>
      <c r="E29" s="13">
        <v>0</v>
      </c>
      <c r="F29" s="13">
        <v>1168240000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1168240000</v>
      </c>
    </row>
    <row r="30" spans="2:20" ht="30">
      <c r="B30" s="107">
        <v>76</v>
      </c>
      <c r="C30" s="1"/>
      <c r="D30" s="29" t="s">
        <v>52</v>
      </c>
      <c r="E30" s="31">
        <f>SUM(E31:E32)</f>
        <v>16467305000</v>
      </c>
      <c r="F30" s="31">
        <f>SUM(F31:F32)</f>
        <v>21291314915</v>
      </c>
      <c r="G30" s="31">
        <v>0</v>
      </c>
      <c r="H30" s="31">
        <v>0</v>
      </c>
      <c r="I30" s="31">
        <v>0</v>
      </c>
      <c r="J30" s="31">
        <v>0</v>
      </c>
      <c r="K30" s="31">
        <f>SUM(K31:K32)</f>
        <v>2201857648</v>
      </c>
      <c r="L30" s="31">
        <f>SUM(L31:L32)</f>
        <v>1048661698</v>
      </c>
      <c r="M30" s="31">
        <v>0</v>
      </c>
      <c r="N30" s="31">
        <v>0</v>
      </c>
      <c r="O30" s="31">
        <f>SUM(O31:O32)</f>
        <v>18669162648</v>
      </c>
      <c r="P30" s="31">
        <f>SUM(P31:P32)</f>
        <v>22339976613</v>
      </c>
    </row>
    <row r="31" spans="2:20" ht="30">
      <c r="B31" s="108"/>
      <c r="C31" s="11">
        <v>761</v>
      </c>
      <c r="D31" s="22" t="s">
        <v>53</v>
      </c>
      <c r="E31" s="13">
        <v>16467305000</v>
      </c>
      <c r="F31" s="13">
        <v>21291314915</v>
      </c>
      <c r="G31" s="13">
        <v>0</v>
      </c>
      <c r="H31" s="13">
        <v>0</v>
      </c>
      <c r="I31" s="13">
        <v>0</v>
      </c>
      <c r="J31" s="13">
        <v>0</v>
      </c>
      <c r="K31" s="13">
        <v>1985400648</v>
      </c>
      <c r="L31" s="13">
        <v>1025461706</v>
      </c>
      <c r="M31" s="13">
        <v>0</v>
      </c>
      <c r="N31" s="13">
        <v>0</v>
      </c>
      <c r="O31" s="13">
        <v>18452705648</v>
      </c>
      <c r="P31" s="13">
        <v>22316776621</v>
      </c>
    </row>
    <row r="32" spans="2:20">
      <c r="B32" s="109"/>
      <c r="C32" s="11">
        <v>762</v>
      </c>
      <c r="D32" s="1" t="s">
        <v>54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216457000</v>
      </c>
      <c r="L32" s="13">
        <v>23199992</v>
      </c>
      <c r="M32" s="13">
        <v>0</v>
      </c>
      <c r="N32" s="13">
        <v>0</v>
      </c>
      <c r="O32" s="13">
        <v>216457000</v>
      </c>
      <c r="P32" s="13">
        <v>23199992</v>
      </c>
    </row>
    <row r="33" spans="2:16" ht="30">
      <c r="B33" s="107">
        <v>78</v>
      </c>
      <c r="C33" s="11"/>
      <c r="D33" s="42" t="s">
        <v>57</v>
      </c>
      <c r="E33" s="31">
        <f>SUM(E34)</f>
        <v>400000000</v>
      </c>
      <c r="F33" s="31">
        <f>SUM(F34)</f>
        <v>838779374</v>
      </c>
      <c r="G33" s="31">
        <v>0</v>
      </c>
      <c r="H33" s="31">
        <v>0</v>
      </c>
      <c r="I33" s="31">
        <v>0</v>
      </c>
      <c r="J33" s="31">
        <v>0</v>
      </c>
      <c r="K33" s="31">
        <f>SUM(K34)</f>
        <v>116580000</v>
      </c>
      <c r="L33" s="31">
        <f>SUM(L34)</f>
        <v>731464</v>
      </c>
      <c r="M33" s="31">
        <v>0</v>
      </c>
      <c r="N33" s="31">
        <v>0</v>
      </c>
      <c r="O33" s="31">
        <f>SUM(O34)</f>
        <v>516580000</v>
      </c>
      <c r="P33" s="31">
        <f>SUM(P34)</f>
        <v>839510838</v>
      </c>
    </row>
    <row r="34" spans="2:16" ht="31.5" customHeight="1">
      <c r="B34" s="109"/>
      <c r="C34" s="11">
        <v>781</v>
      </c>
      <c r="D34" s="22" t="s">
        <v>58</v>
      </c>
      <c r="E34" s="13">
        <v>400000000</v>
      </c>
      <c r="F34" s="13">
        <v>838779374</v>
      </c>
      <c r="G34" s="13">
        <v>0</v>
      </c>
      <c r="H34" s="13">
        <v>0</v>
      </c>
      <c r="I34" s="13">
        <v>0</v>
      </c>
      <c r="J34" s="13">
        <v>0</v>
      </c>
      <c r="K34" s="13">
        <v>116580000</v>
      </c>
      <c r="L34" s="13">
        <v>731464</v>
      </c>
      <c r="M34" s="13">
        <v>0</v>
      </c>
      <c r="N34" s="13">
        <v>0</v>
      </c>
      <c r="O34" s="13">
        <v>516580000</v>
      </c>
      <c r="P34" s="13">
        <v>839510838</v>
      </c>
    </row>
    <row r="35" spans="2:16">
      <c r="B35" s="123" t="s">
        <v>59</v>
      </c>
      <c r="C35" s="124"/>
      <c r="D35" s="125"/>
      <c r="E35" s="40">
        <f t="shared" ref="E35:P35" si="3">SUM(E33+E30+E27+E23+E19+E13+E6)</f>
        <v>107905235000</v>
      </c>
      <c r="F35" s="40">
        <f t="shared" si="3"/>
        <v>110455501279</v>
      </c>
      <c r="G35" s="40">
        <f t="shared" si="3"/>
        <v>2934908000</v>
      </c>
      <c r="H35" s="40">
        <f t="shared" si="3"/>
        <v>2087070567</v>
      </c>
      <c r="I35" s="40">
        <f t="shared" si="3"/>
        <v>7031613000</v>
      </c>
      <c r="J35" s="40">
        <f t="shared" si="3"/>
        <v>5061192919</v>
      </c>
      <c r="K35" s="40">
        <f t="shared" si="3"/>
        <v>2392376648</v>
      </c>
      <c r="L35" s="40">
        <f t="shared" si="3"/>
        <v>1277195207</v>
      </c>
      <c r="M35" s="40">
        <f t="shared" si="3"/>
        <v>1906594970</v>
      </c>
      <c r="N35" s="40">
        <f t="shared" si="3"/>
        <v>905044341</v>
      </c>
      <c r="O35" s="40">
        <f t="shared" si="3"/>
        <v>122170727618</v>
      </c>
      <c r="P35" s="40">
        <f t="shared" si="3"/>
        <v>119786004313</v>
      </c>
    </row>
  </sheetData>
  <mergeCells count="19">
    <mergeCell ref="B30:B32"/>
    <mergeCell ref="B33:B34"/>
    <mergeCell ref="B35:D35"/>
    <mergeCell ref="B6:B12"/>
    <mergeCell ref="B13:B18"/>
    <mergeCell ref="B19:B22"/>
    <mergeCell ref="B23:B26"/>
    <mergeCell ref="Q23:T23"/>
    <mergeCell ref="B27:B29"/>
    <mergeCell ref="B2:E2"/>
    <mergeCell ref="B3:B5"/>
    <mergeCell ref="C3:C5"/>
    <mergeCell ref="D3:D5"/>
    <mergeCell ref="E3:P3"/>
    <mergeCell ref="E4:H4"/>
    <mergeCell ref="I4:J4"/>
    <mergeCell ref="K4:L4"/>
    <mergeCell ref="M4:N4"/>
    <mergeCell ref="O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Q56"/>
  <sheetViews>
    <sheetView workbookViewId="0">
      <selection activeCell="B2" sqref="B2:P5"/>
    </sheetView>
  </sheetViews>
  <sheetFormatPr defaultRowHeight="15"/>
  <cols>
    <col min="2" max="2" width="11.5703125" customWidth="1"/>
    <col min="3" max="3" width="10.140625" customWidth="1"/>
    <col min="4" max="4" width="23.85546875" customWidth="1"/>
    <col min="5" max="5" width="17.5703125" customWidth="1"/>
    <col min="6" max="6" width="16.5703125" customWidth="1"/>
    <col min="7" max="7" width="15.7109375" customWidth="1"/>
    <col min="8" max="8" width="16.42578125" customWidth="1"/>
    <col min="9" max="9" width="15.85546875" customWidth="1"/>
    <col min="10" max="10" width="18.7109375" customWidth="1"/>
    <col min="11" max="11" width="17.42578125" customWidth="1"/>
    <col min="12" max="12" width="16.7109375" customWidth="1"/>
    <col min="13" max="13" width="16" customWidth="1"/>
    <col min="14" max="14" width="17.7109375" customWidth="1"/>
    <col min="15" max="15" width="16.7109375" customWidth="1"/>
    <col min="16" max="16" width="18.7109375" customWidth="1"/>
    <col min="17" max="17" width="11" bestFit="1" customWidth="1"/>
  </cols>
  <sheetData>
    <row r="2" spans="2:17">
      <c r="B2" s="120" t="s">
        <v>120</v>
      </c>
      <c r="C2" s="120"/>
      <c r="D2" s="120"/>
      <c r="E2" s="120"/>
    </row>
    <row r="3" spans="2:17">
      <c r="B3" s="113" t="s">
        <v>13</v>
      </c>
      <c r="C3" s="113" t="s">
        <v>14</v>
      </c>
      <c r="D3" s="113" t="s">
        <v>15</v>
      </c>
      <c r="E3" s="110" t="s">
        <v>24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7" ht="31.5" customHeight="1">
      <c r="B4" s="113"/>
      <c r="C4" s="113"/>
      <c r="D4" s="113"/>
      <c r="E4" s="105" t="s">
        <v>130</v>
      </c>
      <c r="F4" s="105"/>
      <c r="G4" s="105"/>
      <c r="H4" s="105"/>
      <c r="I4" s="105" t="s">
        <v>63</v>
      </c>
      <c r="J4" s="105"/>
      <c r="K4" s="105" t="s">
        <v>64</v>
      </c>
      <c r="L4" s="105"/>
      <c r="M4" s="105" t="s">
        <v>65</v>
      </c>
      <c r="N4" s="105"/>
      <c r="O4" s="105" t="s">
        <v>66</v>
      </c>
      <c r="P4" s="105"/>
    </row>
    <row r="5" spans="2:17">
      <c r="B5" s="113"/>
      <c r="C5" s="113"/>
      <c r="D5" s="113"/>
      <c r="E5" s="41" t="s">
        <v>17</v>
      </c>
      <c r="F5" s="41" t="s">
        <v>18</v>
      </c>
      <c r="G5" s="41" t="s">
        <v>19</v>
      </c>
      <c r="H5" s="41" t="s">
        <v>18</v>
      </c>
      <c r="I5" s="41" t="s">
        <v>17</v>
      </c>
      <c r="J5" s="41" t="s">
        <v>18</v>
      </c>
      <c r="K5" s="41" t="s">
        <v>17</v>
      </c>
      <c r="L5" s="41" t="s">
        <v>18</v>
      </c>
      <c r="M5" s="41" t="s">
        <v>17</v>
      </c>
      <c r="N5" s="41" t="s">
        <v>18</v>
      </c>
      <c r="O5" s="41" t="s">
        <v>17</v>
      </c>
      <c r="P5" s="41" t="s">
        <v>18</v>
      </c>
    </row>
    <row r="6" spans="2:17" ht="30">
      <c r="B6" s="107">
        <v>40</v>
      </c>
      <c r="C6" s="11"/>
      <c r="D6" s="29" t="s">
        <v>67</v>
      </c>
      <c r="E6" s="31">
        <f t="shared" ref="E6:J6" si="0">SUM(E7:E10)</f>
        <v>21631324631</v>
      </c>
      <c r="F6" s="31">
        <f t="shared" si="0"/>
        <v>21498614131</v>
      </c>
      <c r="G6" s="31">
        <f t="shared" si="0"/>
        <v>136200000</v>
      </c>
      <c r="H6" s="31">
        <f t="shared" si="0"/>
        <v>125668900</v>
      </c>
      <c r="I6" s="31">
        <f t="shared" si="0"/>
        <v>820230000</v>
      </c>
      <c r="J6" s="31">
        <f t="shared" si="0"/>
        <v>747803199</v>
      </c>
      <c r="K6" s="31">
        <v>0</v>
      </c>
      <c r="L6" s="31">
        <v>0</v>
      </c>
      <c r="M6" s="31">
        <v>0</v>
      </c>
      <c r="N6" s="31">
        <v>0</v>
      </c>
      <c r="O6" s="31">
        <f>SUM(O7:O10)</f>
        <v>22587754631</v>
      </c>
      <c r="P6" s="31">
        <f>SUM(P7:P10)</f>
        <v>22372086230</v>
      </c>
    </row>
    <row r="7" spans="2:17">
      <c r="B7" s="108"/>
      <c r="C7" s="11">
        <v>401</v>
      </c>
      <c r="D7" s="1" t="s">
        <v>68</v>
      </c>
      <c r="E7" s="13">
        <v>15510063158</v>
      </c>
      <c r="F7" s="13">
        <v>15418469187</v>
      </c>
      <c r="G7" s="13">
        <v>104344000</v>
      </c>
      <c r="H7" s="13">
        <v>96424793</v>
      </c>
      <c r="I7" s="13">
        <v>561287000</v>
      </c>
      <c r="J7" s="13">
        <v>518664436</v>
      </c>
      <c r="K7" s="13">
        <v>0</v>
      </c>
      <c r="L7" s="13">
        <v>0</v>
      </c>
      <c r="M7" s="13">
        <v>0</v>
      </c>
      <c r="N7" s="13">
        <v>0</v>
      </c>
      <c r="O7" s="38">
        <v>16175694158</v>
      </c>
      <c r="P7" s="13">
        <v>16033558416</v>
      </c>
    </row>
    <row r="8" spans="2:17" ht="30">
      <c r="B8" s="108"/>
      <c r="C8" s="11">
        <v>402</v>
      </c>
      <c r="D8" s="22" t="s">
        <v>28</v>
      </c>
      <c r="E8" s="13">
        <v>6068209673</v>
      </c>
      <c r="F8" s="13">
        <v>6029109993</v>
      </c>
      <c r="G8" s="13">
        <v>31856000</v>
      </c>
      <c r="H8" s="13">
        <v>29244107</v>
      </c>
      <c r="I8" s="13">
        <v>258443000</v>
      </c>
      <c r="J8" s="13">
        <v>229138763</v>
      </c>
      <c r="K8" s="13">
        <v>0</v>
      </c>
      <c r="L8" s="13">
        <v>0</v>
      </c>
      <c r="M8" s="13">
        <v>0</v>
      </c>
      <c r="N8" s="13">
        <v>0</v>
      </c>
      <c r="O8" s="13">
        <v>6358508673</v>
      </c>
      <c r="P8" s="13">
        <v>6287492863</v>
      </c>
    </row>
    <row r="9" spans="2:17" ht="30">
      <c r="B9" s="108"/>
      <c r="C9" s="11">
        <v>403</v>
      </c>
      <c r="D9" s="22" t="s">
        <v>70</v>
      </c>
      <c r="E9" s="13">
        <v>200000</v>
      </c>
      <c r="F9" s="13">
        <v>0</v>
      </c>
      <c r="G9" s="13">
        <v>0</v>
      </c>
      <c r="H9" s="13">
        <v>0</v>
      </c>
      <c r="I9" s="13">
        <v>500000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700000</v>
      </c>
      <c r="P9" s="13">
        <v>0</v>
      </c>
    </row>
    <row r="10" spans="2:17">
      <c r="B10" s="109"/>
      <c r="C10" s="11">
        <v>404</v>
      </c>
      <c r="D10" s="1" t="s">
        <v>69</v>
      </c>
      <c r="E10" s="13">
        <v>52851800</v>
      </c>
      <c r="F10" s="13">
        <v>51034951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52851800</v>
      </c>
      <c r="P10" s="13">
        <v>51034951</v>
      </c>
    </row>
    <row r="11" spans="2:17" ht="45">
      <c r="B11" s="107">
        <v>41</v>
      </c>
      <c r="C11" s="11"/>
      <c r="D11" s="29" t="s">
        <v>71</v>
      </c>
      <c r="E11" s="61">
        <f>SUM(E12:E13)</f>
        <v>200000000</v>
      </c>
      <c r="F11" s="31">
        <f>SUM(F12:F13)</f>
        <v>105359314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f>SUM(O12:O13)</f>
        <v>200000000</v>
      </c>
      <c r="P11" s="31">
        <f>SUM(P12:P13)</f>
        <v>105359314</v>
      </c>
    </row>
    <row r="12" spans="2:17" ht="45">
      <c r="B12" s="108"/>
      <c r="C12" s="11">
        <v>412</v>
      </c>
      <c r="D12" s="22" t="s">
        <v>121</v>
      </c>
      <c r="E12" s="13">
        <v>110000000</v>
      </c>
      <c r="F12" s="13">
        <v>31677922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110000000</v>
      </c>
      <c r="P12" s="13">
        <v>31677922</v>
      </c>
    </row>
    <row r="13" spans="2:17" ht="30">
      <c r="B13" s="109"/>
      <c r="C13" s="11">
        <v>413</v>
      </c>
      <c r="D13" s="22" t="s">
        <v>73</v>
      </c>
      <c r="E13" s="13">
        <v>90000000</v>
      </c>
      <c r="F13" s="13">
        <v>73681392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90000000</v>
      </c>
      <c r="P13" s="13">
        <v>73681392</v>
      </c>
    </row>
    <row r="14" spans="2:17" ht="18.75" customHeight="1">
      <c r="B14" s="117">
        <v>42</v>
      </c>
      <c r="C14" s="1"/>
      <c r="D14" s="29" t="s">
        <v>74</v>
      </c>
      <c r="E14" s="31">
        <f t="shared" ref="E14:P14" si="1">SUM(E15:E21)</f>
        <v>10238317247</v>
      </c>
      <c r="F14" s="50">
        <f t="shared" si="1"/>
        <v>9111537331</v>
      </c>
      <c r="G14" s="31">
        <f t="shared" si="1"/>
        <v>1975150051</v>
      </c>
      <c r="H14" s="31">
        <f t="shared" si="1"/>
        <v>1214475494</v>
      </c>
      <c r="I14" s="31">
        <f t="shared" si="1"/>
        <v>3190536624</v>
      </c>
      <c r="J14" s="31">
        <f t="shared" si="1"/>
        <v>2268768695</v>
      </c>
      <c r="K14" s="31">
        <f t="shared" si="1"/>
        <v>224653000</v>
      </c>
      <c r="L14" s="31">
        <f t="shared" si="1"/>
        <v>122828719</v>
      </c>
      <c r="M14" s="31">
        <f t="shared" si="1"/>
        <v>1216091125</v>
      </c>
      <c r="N14" s="31">
        <f t="shared" si="1"/>
        <v>589776217</v>
      </c>
      <c r="O14" s="31">
        <f t="shared" si="1"/>
        <v>16844748047</v>
      </c>
      <c r="P14" s="31">
        <f t="shared" si="1"/>
        <v>13307386456</v>
      </c>
      <c r="Q14" s="48"/>
    </row>
    <row r="15" spans="2:17">
      <c r="B15" s="118"/>
      <c r="C15" s="11">
        <v>420</v>
      </c>
      <c r="D15" s="1" t="s">
        <v>75</v>
      </c>
      <c r="E15" s="13">
        <v>538584312</v>
      </c>
      <c r="F15" s="13">
        <v>420326225</v>
      </c>
      <c r="G15" s="13">
        <v>69395246</v>
      </c>
      <c r="H15" s="13">
        <v>34914213</v>
      </c>
      <c r="I15" s="13">
        <v>166977000</v>
      </c>
      <c r="J15" s="13">
        <v>87821702</v>
      </c>
      <c r="K15" s="13">
        <v>4750000</v>
      </c>
      <c r="L15" s="13">
        <v>1317393</v>
      </c>
      <c r="M15" s="13">
        <v>114592500</v>
      </c>
      <c r="N15" s="13">
        <v>45996144</v>
      </c>
      <c r="O15" s="13">
        <v>894299058</v>
      </c>
      <c r="P15" s="13">
        <v>590375677</v>
      </c>
    </row>
    <row r="16" spans="2:17" ht="45">
      <c r="B16" s="118"/>
      <c r="C16" s="11">
        <v>421</v>
      </c>
      <c r="D16" s="22" t="s">
        <v>76</v>
      </c>
      <c r="E16" s="13">
        <v>2534688984</v>
      </c>
      <c r="F16" s="13">
        <v>2391685622</v>
      </c>
      <c r="G16" s="13">
        <v>354680189</v>
      </c>
      <c r="H16" s="13">
        <v>288697311</v>
      </c>
      <c r="I16" s="13">
        <v>450856136</v>
      </c>
      <c r="J16" s="13">
        <v>333557484</v>
      </c>
      <c r="K16" s="13">
        <v>7518000</v>
      </c>
      <c r="L16" s="13">
        <v>4212742</v>
      </c>
      <c r="M16" s="13">
        <v>27704036</v>
      </c>
      <c r="N16" s="13">
        <v>5371864</v>
      </c>
      <c r="O16" s="13">
        <v>3375447345</v>
      </c>
      <c r="P16" s="13">
        <v>3023525023</v>
      </c>
    </row>
    <row r="17" spans="2:16" ht="30">
      <c r="B17" s="118"/>
      <c r="C17" s="11">
        <v>423</v>
      </c>
      <c r="D17" s="22" t="s">
        <v>77</v>
      </c>
      <c r="E17" s="13">
        <v>1832282990</v>
      </c>
      <c r="F17" s="13">
        <v>1625262674</v>
      </c>
      <c r="G17" s="13">
        <v>790668364</v>
      </c>
      <c r="H17" s="13">
        <v>399498339</v>
      </c>
      <c r="I17" s="13">
        <v>519656050</v>
      </c>
      <c r="J17" s="13">
        <v>373820987</v>
      </c>
      <c r="K17" s="13">
        <v>3470000</v>
      </c>
      <c r="L17" s="13">
        <v>1608128</v>
      </c>
      <c r="M17" s="13">
        <v>46033880</v>
      </c>
      <c r="N17" s="13">
        <v>14961989</v>
      </c>
      <c r="O17" s="13">
        <v>3192111284</v>
      </c>
      <c r="P17" s="13">
        <v>2415152117</v>
      </c>
    </row>
    <row r="18" spans="2:16" ht="30">
      <c r="B18" s="118"/>
      <c r="C18" s="11">
        <v>424</v>
      </c>
      <c r="D18" s="22" t="s">
        <v>78</v>
      </c>
      <c r="E18" s="13">
        <v>521265542</v>
      </c>
      <c r="F18" s="13">
        <v>475561216</v>
      </c>
      <c r="G18" s="38">
        <v>322997883</v>
      </c>
      <c r="H18" s="13">
        <v>252022051</v>
      </c>
      <c r="I18" s="13">
        <v>244291757</v>
      </c>
      <c r="J18" s="13">
        <v>124463898</v>
      </c>
      <c r="K18" s="13">
        <v>3345000</v>
      </c>
      <c r="L18" s="13">
        <v>1454078</v>
      </c>
      <c r="M18" s="13">
        <v>18464000</v>
      </c>
      <c r="N18" s="13">
        <v>1839644</v>
      </c>
      <c r="O18" s="13">
        <v>1110364182</v>
      </c>
      <c r="P18" s="13">
        <v>855340887</v>
      </c>
    </row>
    <row r="19" spans="2:16">
      <c r="B19" s="118"/>
      <c r="C19" s="11">
        <v>425</v>
      </c>
      <c r="D19" s="1" t="s">
        <v>79</v>
      </c>
      <c r="E19" s="13">
        <v>3345597465</v>
      </c>
      <c r="F19" s="13">
        <v>2882660456</v>
      </c>
      <c r="G19" s="13">
        <v>328915009</v>
      </c>
      <c r="H19" s="13">
        <v>166247788</v>
      </c>
      <c r="I19" s="13">
        <v>1545068969</v>
      </c>
      <c r="J19" s="13">
        <v>1183391377</v>
      </c>
      <c r="K19" s="13">
        <v>188476000</v>
      </c>
      <c r="L19" s="13">
        <v>102561307</v>
      </c>
      <c r="M19" s="13">
        <v>894365709</v>
      </c>
      <c r="N19" s="13">
        <v>462440186</v>
      </c>
      <c r="O19" s="13">
        <v>6302423152</v>
      </c>
      <c r="P19" s="13">
        <v>4797301114</v>
      </c>
    </row>
    <row r="20" spans="2:16">
      <c r="B20" s="118"/>
      <c r="C20" s="11">
        <v>426</v>
      </c>
      <c r="D20" s="1" t="s">
        <v>80</v>
      </c>
      <c r="E20" s="13">
        <v>1381176909</v>
      </c>
      <c r="F20" s="13">
        <v>1254816561</v>
      </c>
      <c r="G20" s="13">
        <v>98677846</v>
      </c>
      <c r="H20" s="13">
        <v>66390189</v>
      </c>
      <c r="I20" s="13">
        <v>227450086</v>
      </c>
      <c r="J20" s="13">
        <v>139458955</v>
      </c>
      <c r="K20" s="13">
        <v>17094000</v>
      </c>
      <c r="L20" s="13">
        <v>11675071</v>
      </c>
      <c r="M20" s="13">
        <v>106336000</v>
      </c>
      <c r="N20" s="13">
        <v>55655381</v>
      </c>
      <c r="O20" s="13">
        <v>1830734841</v>
      </c>
      <c r="P20" s="13">
        <v>1527996157</v>
      </c>
    </row>
    <row r="21" spans="2:16" ht="30">
      <c r="B21" s="119"/>
      <c r="C21" s="11">
        <v>427</v>
      </c>
      <c r="D21" s="22" t="s">
        <v>81</v>
      </c>
      <c r="E21" s="13">
        <v>84721045</v>
      </c>
      <c r="F21" s="13">
        <v>61224577</v>
      </c>
      <c r="G21" s="13">
        <v>9815514</v>
      </c>
      <c r="H21" s="13">
        <v>6705603</v>
      </c>
      <c r="I21" s="13">
        <v>36236626</v>
      </c>
      <c r="J21" s="13">
        <v>26254292</v>
      </c>
      <c r="K21" s="13">
        <v>0</v>
      </c>
      <c r="L21" s="13">
        <v>0</v>
      </c>
      <c r="M21" s="13">
        <v>8595000</v>
      </c>
      <c r="N21" s="13">
        <v>3511009</v>
      </c>
      <c r="O21" s="13">
        <v>139368185</v>
      </c>
      <c r="P21" s="13">
        <v>97695481</v>
      </c>
    </row>
    <row r="22" spans="2:16" ht="45">
      <c r="B22" s="107">
        <v>43</v>
      </c>
      <c r="C22" s="11"/>
      <c r="D22" s="29" t="s">
        <v>125</v>
      </c>
      <c r="E22" s="31">
        <f>SUM(E23:E25)</f>
        <v>21515442000</v>
      </c>
      <c r="F22" s="31">
        <f>SUM(F23:F25)</f>
        <v>21449069364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f>SUM(O23:O25)</f>
        <v>21515442000</v>
      </c>
      <c r="P22" s="31">
        <f>SUM(P23:P25)</f>
        <v>21449069364</v>
      </c>
    </row>
    <row r="23" spans="2:16" ht="30">
      <c r="B23" s="108"/>
      <c r="C23" s="11">
        <v>431</v>
      </c>
      <c r="D23" s="22" t="s">
        <v>122</v>
      </c>
      <c r="E23" s="13">
        <v>15707383000</v>
      </c>
      <c r="F23" s="13">
        <v>15704973630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15707383000</v>
      </c>
      <c r="P23" s="13">
        <v>15704973630</v>
      </c>
    </row>
    <row r="24" spans="2:16" ht="45">
      <c r="B24" s="108"/>
      <c r="C24" s="11">
        <v>432</v>
      </c>
      <c r="D24" s="22" t="s">
        <v>123</v>
      </c>
      <c r="E24" s="13">
        <v>1243309000</v>
      </c>
      <c r="F24" s="13">
        <v>1240484447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1243309000</v>
      </c>
      <c r="P24" s="13">
        <v>1240484447</v>
      </c>
    </row>
    <row r="25" spans="2:16" ht="45">
      <c r="B25" s="109"/>
      <c r="C25" s="11">
        <v>433</v>
      </c>
      <c r="D25" s="22" t="s">
        <v>124</v>
      </c>
      <c r="E25" s="13">
        <v>4564750000</v>
      </c>
      <c r="F25" s="13">
        <v>4503611287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4564750000</v>
      </c>
      <c r="P25" s="13">
        <v>4503611287</v>
      </c>
    </row>
    <row r="26" spans="2:16" ht="60">
      <c r="B26" s="126">
        <v>44</v>
      </c>
      <c r="C26" s="11"/>
      <c r="D26" s="29" t="s">
        <v>82</v>
      </c>
      <c r="E26" s="31">
        <f>SUM(E27:E29)</f>
        <v>14414388720</v>
      </c>
      <c r="F26" s="31">
        <f>SUM(F27:F29)</f>
        <v>14074234472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f>SUM(O27:O29)</f>
        <v>14414388720</v>
      </c>
      <c r="P26" s="31">
        <f>SUM(P27:P29)</f>
        <v>14074234472</v>
      </c>
    </row>
    <row r="27" spans="2:16">
      <c r="B27" s="126"/>
      <c r="C27" s="11">
        <v>441</v>
      </c>
      <c r="D27" s="1" t="s">
        <v>83</v>
      </c>
      <c r="E27" s="16">
        <v>1270000000</v>
      </c>
      <c r="F27" s="13">
        <v>1164166663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1270000000</v>
      </c>
      <c r="P27" s="13">
        <v>1164166663</v>
      </c>
    </row>
    <row r="28" spans="2:16">
      <c r="B28" s="126"/>
      <c r="C28" s="11">
        <v>442</v>
      </c>
      <c r="D28" s="1" t="s">
        <v>84</v>
      </c>
      <c r="E28" s="13">
        <v>407151720</v>
      </c>
      <c r="F28" s="13">
        <v>397045262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407151720</v>
      </c>
      <c r="P28" s="13">
        <v>397045262</v>
      </c>
    </row>
    <row r="29" spans="2:16">
      <c r="B29" s="126"/>
      <c r="C29" s="11">
        <v>443</v>
      </c>
      <c r="D29" s="1" t="s">
        <v>85</v>
      </c>
      <c r="E29" s="13">
        <v>12737237000</v>
      </c>
      <c r="F29" s="13">
        <v>12513022547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12737237000</v>
      </c>
      <c r="P29" s="13">
        <v>12513022547</v>
      </c>
    </row>
    <row r="30" spans="2:16" ht="16.5" customHeight="1">
      <c r="B30" s="107">
        <v>45</v>
      </c>
      <c r="C30" s="1"/>
      <c r="D30" s="42" t="s">
        <v>86</v>
      </c>
      <c r="E30" s="31">
        <f>SUM(E31:E33)</f>
        <v>2800424000</v>
      </c>
      <c r="F30" s="31">
        <f>SUM(F31:F33)</f>
        <v>3219774720</v>
      </c>
      <c r="G30" s="31">
        <v>0</v>
      </c>
      <c r="H30" s="31">
        <v>0</v>
      </c>
      <c r="I30" s="31">
        <f>SUM(I31:I33)</f>
        <v>17800000</v>
      </c>
      <c r="J30" s="31">
        <f>SUM(J31:J33)</f>
        <v>12115511</v>
      </c>
      <c r="K30" s="31">
        <f>SUM(K31:K33)</f>
        <v>24820000</v>
      </c>
      <c r="L30" s="31">
        <f>SUM(L31:L33)</f>
        <v>1038788</v>
      </c>
      <c r="M30" s="31">
        <v>0</v>
      </c>
      <c r="N30" s="31">
        <v>0</v>
      </c>
      <c r="O30" s="31">
        <f>SUM(O31:O33)</f>
        <v>2843044000</v>
      </c>
      <c r="P30" s="31">
        <f>SUM(P31:P33)</f>
        <v>3232929019</v>
      </c>
    </row>
    <row r="31" spans="2:16" ht="30">
      <c r="B31" s="108"/>
      <c r="C31" s="11">
        <v>451</v>
      </c>
      <c r="D31" s="22" t="s">
        <v>87</v>
      </c>
      <c r="E31" s="13">
        <v>1791154000</v>
      </c>
      <c r="F31" s="13">
        <v>2112854047</v>
      </c>
      <c r="G31" s="13">
        <v>0</v>
      </c>
      <c r="H31" s="13">
        <v>0</v>
      </c>
      <c r="I31" s="13">
        <v>13350000</v>
      </c>
      <c r="J31" s="13">
        <v>8708321</v>
      </c>
      <c r="K31" s="13">
        <v>21140000</v>
      </c>
      <c r="L31" s="13">
        <v>1038788</v>
      </c>
      <c r="M31" s="13">
        <v>0</v>
      </c>
      <c r="N31" s="13">
        <v>0</v>
      </c>
      <c r="O31" s="13">
        <v>1825644000</v>
      </c>
      <c r="P31" s="13">
        <v>2122601156</v>
      </c>
    </row>
    <row r="32" spans="2:16" ht="30">
      <c r="B32" s="108"/>
      <c r="C32" s="11">
        <v>452</v>
      </c>
      <c r="D32" s="22" t="s">
        <v>88</v>
      </c>
      <c r="E32" s="13">
        <v>1009270000</v>
      </c>
      <c r="F32" s="13">
        <v>1106920673</v>
      </c>
      <c r="G32" s="13">
        <v>0</v>
      </c>
      <c r="H32" s="13">
        <v>0</v>
      </c>
      <c r="I32" s="13">
        <v>4450000</v>
      </c>
      <c r="J32" s="13">
        <v>3407190</v>
      </c>
      <c r="K32" s="13">
        <v>0</v>
      </c>
      <c r="L32" s="13">
        <v>0</v>
      </c>
      <c r="M32" s="13">
        <v>0</v>
      </c>
      <c r="N32" s="13">
        <v>0</v>
      </c>
      <c r="O32" s="13">
        <v>1013720000</v>
      </c>
      <c r="P32" s="13">
        <v>1110327863</v>
      </c>
    </row>
    <row r="33" spans="2:16" ht="30">
      <c r="B33" s="109"/>
      <c r="C33" s="11">
        <v>453</v>
      </c>
      <c r="D33" s="22" t="s">
        <v>89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3680000</v>
      </c>
      <c r="L33" s="13">
        <v>0</v>
      </c>
      <c r="M33" s="13">
        <v>0</v>
      </c>
      <c r="N33" s="13">
        <v>0</v>
      </c>
      <c r="O33" s="13">
        <v>3680000</v>
      </c>
      <c r="P33" s="13">
        <v>0</v>
      </c>
    </row>
    <row r="34" spans="2:16" ht="30">
      <c r="B34" s="127">
        <v>46</v>
      </c>
      <c r="C34" s="52"/>
      <c r="D34" s="29" t="s">
        <v>90</v>
      </c>
      <c r="E34" s="31">
        <f t="shared" ref="E34:P34" si="2">SUM(E35:E39)</f>
        <v>10498038457</v>
      </c>
      <c r="F34" s="31">
        <f t="shared" si="2"/>
        <v>8176967660</v>
      </c>
      <c r="G34" s="31">
        <f t="shared" si="2"/>
        <v>322284453</v>
      </c>
      <c r="H34" s="31">
        <f t="shared" si="2"/>
        <v>280207081</v>
      </c>
      <c r="I34" s="31">
        <f t="shared" si="2"/>
        <v>483610376</v>
      </c>
      <c r="J34" s="31">
        <f t="shared" si="2"/>
        <v>341438173</v>
      </c>
      <c r="K34" s="31">
        <f t="shared" si="2"/>
        <v>237838000</v>
      </c>
      <c r="L34" s="31">
        <f t="shared" si="2"/>
        <v>11648532</v>
      </c>
      <c r="M34" s="31">
        <f t="shared" si="2"/>
        <v>247190000</v>
      </c>
      <c r="N34" s="31">
        <f t="shared" si="2"/>
        <v>73810275</v>
      </c>
      <c r="O34" s="31">
        <f t="shared" si="2"/>
        <v>11788961286</v>
      </c>
      <c r="P34" s="31">
        <f t="shared" si="2"/>
        <v>8884071721</v>
      </c>
    </row>
    <row r="35" spans="2:16" ht="30">
      <c r="B35" s="128"/>
      <c r="C35" s="52">
        <v>461</v>
      </c>
      <c r="D35" s="51" t="s">
        <v>91</v>
      </c>
      <c r="E35" s="53">
        <v>591500000</v>
      </c>
      <c r="F35" s="53">
        <v>581014851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591500000</v>
      </c>
      <c r="P35" s="53">
        <v>581014851</v>
      </c>
    </row>
    <row r="36" spans="2:16" ht="30">
      <c r="B36" s="128"/>
      <c r="C36" s="11">
        <v>462</v>
      </c>
      <c r="D36" s="22" t="s">
        <v>92</v>
      </c>
      <c r="E36" s="13">
        <v>36495000</v>
      </c>
      <c r="F36" s="13">
        <v>30486589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36495000</v>
      </c>
      <c r="P36" s="13">
        <v>30486589</v>
      </c>
    </row>
    <row r="37" spans="2:16" ht="30">
      <c r="B37" s="128"/>
      <c r="C37" s="11">
        <v>463</v>
      </c>
      <c r="D37" s="22" t="s">
        <v>93</v>
      </c>
      <c r="E37" s="13">
        <v>238920000</v>
      </c>
      <c r="F37" s="13">
        <v>216673421</v>
      </c>
      <c r="G37" s="13">
        <v>24000000</v>
      </c>
      <c r="H37" s="13">
        <v>12334500</v>
      </c>
      <c r="I37" s="13">
        <v>0</v>
      </c>
      <c r="J37" s="13">
        <v>0</v>
      </c>
      <c r="K37" s="13">
        <v>0</v>
      </c>
      <c r="L37" s="13">
        <v>0</v>
      </c>
      <c r="M37" s="38">
        <v>0</v>
      </c>
      <c r="N37" s="13">
        <v>0</v>
      </c>
      <c r="O37" s="13">
        <v>262920000</v>
      </c>
      <c r="P37" s="13">
        <v>229007921</v>
      </c>
    </row>
    <row r="38" spans="2:16">
      <c r="B38" s="128"/>
      <c r="C38" s="11">
        <v>464</v>
      </c>
      <c r="D38" s="1" t="s">
        <v>94</v>
      </c>
      <c r="E38" s="13">
        <v>9325183983</v>
      </c>
      <c r="F38" s="13">
        <v>6730750403</v>
      </c>
      <c r="G38" s="13">
        <v>63730481</v>
      </c>
      <c r="H38" s="13">
        <v>36816220</v>
      </c>
      <c r="I38" s="13">
        <v>449386200</v>
      </c>
      <c r="J38" s="13">
        <v>317061287</v>
      </c>
      <c r="K38" s="13">
        <v>237838000</v>
      </c>
      <c r="L38" s="13">
        <v>11648532</v>
      </c>
      <c r="M38" s="13">
        <v>247190000</v>
      </c>
      <c r="N38" s="13">
        <v>73810275</v>
      </c>
      <c r="O38" s="13">
        <v>10323328664</v>
      </c>
      <c r="P38" s="13">
        <v>7170086717</v>
      </c>
    </row>
    <row r="39" spans="2:16" ht="30">
      <c r="B39" s="129"/>
      <c r="C39" s="11">
        <v>465</v>
      </c>
      <c r="D39" s="22" t="s">
        <v>95</v>
      </c>
      <c r="E39" s="13">
        <v>305939474</v>
      </c>
      <c r="F39" s="13">
        <v>618042396</v>
      </c>
      <c r="G39" s="13">
        <v>234553972</v>
      </c>
      <c r="H39" s="13">
        <v>231056361</v>
      </c>
      <c r="I39" s="13">
        <v>34224176</v>
      </c>
      <c r="J39" s="13">
        <v>24376886</v>
      </c>
      <c r="K39" s="13">
        <v>0</v>
      </c>
      <c r="L39" s="13">
        <v>0</v>
      </c>
      <c r="M39" s="13">
        <v>0</v>
      </c>
      <c r="N39" s="13">
        <v>0</v>
      </c>
      <c r="O39" s="13">
        <v>574717622</v>
      </c>
      <c r="P39" s="13">
        <v>873475643</v>
      </c>
    </row>
    <row r="40" spans="2:16" ht="30">
      <c r="B40" s="117">
        <v>47</v>
      </c>
      <c r="C40" s="11"/>
      <c r="D40" s="29" t="s">
        <v>96</v>
      </c>
      <c r="E40" s="31">
        <f>SUM(E41)</f>
        <v>5061540400</v>
      </c>
      <c r="F40" s="31">
        <f>SUM(F41)</f>
        <v>5058865952</v>
      </c>
      <c r="G40" s="31">
        <v>0</v>
      </c>
      <c r="H40" s="31">
        <v>0</v>
      </c>
      <c r="I40" s="31">
        <f>SUM(I41)</f>
        <v>500000</v>
      </c>
      <c r="J40" s="31">
        <f>SUM(J41)</f>
        <v>43000</v>
      </c>
      <c r="K40" s="31">
        <v>90400000</v>
      </c>
      <c r="L40" s="31">
        <v>90396000</v>
      </c>
      <c r="M40" s="31">
        <v>0</v>
      </c>
      <c r="N40" s="31">
        <v>0</v>
      </c>
      <c r="O40" s="31">
        <f>SUM(O41)</f>
        <v>5152440400</v>
      </c>
      <c r="P40" s="31">
        <f>SUM(P41)</f>
        <v>5149304952</v>
      </c>
    </row>
    <row r="41" spans="2:16" ht="16.5" customHeight="1">
      <c r="B41" s="119"/>
      <c r="C41" s="11">
        <v>471</v>
      </c>
      <c r="D41" s="1" t="s">
        <v>97</v>
      </c>
      <c r="E41" s="13">
        <v>5061540400</v>
      </c>
      <c r="F41" s="13">
        <v>5058865952</v>
      </c>
      <c r="G41" s="13">
        <v>0</v>
      </c>
      <c r="H41" s="13">
        <v>0</v>
      </c>
      <c r="I41" s="13">
        <v>500000</v>
      </c>
      <c r="J41" s="13">
        <v>43000</v>
      </c>
      <c r="K41" s="13">
        <v>90400000</v>
      </c>
      <c r="L41" s="13">
        <v>90396000</v>
      </c>
      <c r="M41" s="13">
        <v>0</v>
      </c>
      <c r="N41" s="13">
        <v>0</v>
      </c>
      <c r="O41" s="13">
        <v>5152440400</v>
      </c>
      <c r="P41" s="13">
        <v>5149304952</v>
      </c>
    </row>
    <row r="42" spans="2:16" ht="18" customHeight="1">
      <c r="B42" s="107">
        <v>48</v>
      </c>
      <c r="C42" s="11"/>
      <c r="D42" s="24" t="s">
        <v>101</v>
      </c>
      <c r="E42" s="31">
        <f t="shared" ref="E42:P42" si="3">SUM(E43:E52)</f>
        <v>14456479545</v>
      </c>
      <c r="F42" s="31">
        <f t="shared" si="3"/>
        <v>13045122634</v>
      </c>
      <c r="G42" s="31">
        <f t="shared" si="3"/>
        <v>501273496</v>
      </c>
      <c r="H42" s="31">
        <f t="shared" si="3"/>
        <v>189123436</v>
      </c>
      <c r="I42" s="31">
        <f t="shared" si="3"/>
        <v>2455886000</v>
      </c>
      <c r="J42" s="31">
        <f t="shared" si="3"/>
        <v>1308253642</v>
      </c>
      <c r="K42" s="31">
        <f t="shared" si="3"/>
        <v>1712695648</v>
      </c>
      <c r="L42" s="31">
        <f t="shared" si="3"/>
        <v>925511819</v>
      </c>
      <c r="M42" s="31">
        <f t="shared" si="3"/>
        <v>443313845</v>
      </c>
      <c r="N42" s="31">
        <f t="shared" si="3"/>
        <v>176990781</v>
      </c>
      <c r="O42" s="31">
        <f t="shared" si="3"/>
        <v>19569648534</v>
      </c>
      <c r="P42" s="31">
        <f t="shared" si="3"/>
        <v>15645002312</v>
      </c>
    </row>
    <row r="43" spans="2:16" ht="30">
      <c r="B43" s="108"/>
      <c r="C43" s="11">
        <v>480</v>
      </c>
      <c r="D43" s="22" t="s">
        <v>102</v>
      </c>
      <c r="E43" s="13">
        <v>3464385595</v>
      </c>
      <c r="F43" s="13">
        <v>3388540912</v>
      </c>
      <c r="G43" s="13">
        <v>214499434</v>
      </c>
      <c r="H43" s="13">
        <v>116991837</v>
      </c>
      <c r="I43" s="13">
        <v>285688000</v>
      </c>
      <c r="J43" s="13">
        <v>90069790</v>
      </c>
      <c r="K43" s="13">
        <v>172674102</v>
      </c>
      <c r="L43" s="13">
        <v>90585070</v>
      </c>
      <c r="M43" s="13">
        <v>131779845</v>
      </c>
      <c r="N43" s="13">
        <v>42939717</v>
      </c>
      <c r="O43" s="13">
        <v>4269026976</v>
      </c>
      <c r="P43" s="13">
        <v>3729127326</v>
      </c>
    </row>
    <row r="44" spans="2:16">
      <c r="B44" s="108"/>
      <c r="C44" s="11">
        <v>481</v>
      </c>
      <c r="D44" s="1" t="s">
        <v>103</v>
      </c>
      <c r="E44" s="13">
        <v>739018400</v>
      </c>
      <c r="F44" s="13">
        <v>601878022</v>
      </c>
      <c r="G44" s="13">
        <v>84770000</v>
      </c>
      <c r="H44" s="13">
        <v>21068166</v>
      </c>
      <c r="I44" s="13">
        <v>123413000</v>
      </c>
      <c r="J44" s="13">
        <v>6006906</v>
      </c>
      <c r="K44" s="13">
        <v>214588679</v>
      </c>
      <c r="L44" s="13">
        <v>125022586</v>
      </c>
      <c r="M44" s="13">
        <v>4359500</v>
      </c>
      <c r="N44" s="13">
        <v>419626</v>
      </c>
      <c r="O44" s="13">
        <v>1166149579</v>
      </c>
      <c r="P44" s="13">
        <v>754395306</v>
      </c>
    </row>
    <row r="45" spans="2:16">
      <c r="B45" s="108"/>
      <c r="C45" s="11">
        <v>482</v>
      </c>
      <c r="D45" s="1" t="s">
        <v>126</v>
      </c>
      <c r="E45" s="13">
        <v>4907976400</v>
      </c>
      <c r="F45" s="13">
        <v>4501985784</v>
      </c>
      <c r="G45" s="13">
        <v>89752000</v>
      </c>
      <c r="H45" s="13">
        <v>29378909</v>
      </c>
      <c r="I45" s="13">
        <v>136270000</v>
      </c>
      <c r="J45" s="13">
        <v>60110347</v>
      </c>
      <c r="K45" s="13">
        <v>517520467</v>
      </c>
      <c r="L45" s="13">
        <v>340738223</v>
      </c>
      <c r="M45" s="13">
        <v>196600000</v>
      </c>
      <c r="N45" s="13">
        <v>70008361</v>
      </c>
      <c r="O45" s="13">
        <v>5848118867</v>
      </c>
      <c r="P45" s="13">
        <v>5002221624</v>
      </c>
    </row>
    <row r="46" spans="2:16">
      <c r="B46" s="108"/>
      <c r="C46" s="11">
        <v>483</v>
      </c>
      <c r="D46" s="1" t="s">
        <v>105</v>
      </c>
      <c r="E46" s="13">
        <v>76600600</v>
      </c>
      <c r="F46" s="13">
        <v>27048197</v>
      </c>
      <c r="G46" s="13">
        <v>2300000</v>
      </c>
      <c r="H46" s="13">
        <v>23600</v>
      </c>
      <c r="I46" s="13">
        <v>68995000</v>
      </c>
      <c r="J46" s="13">
        <v>15133288</v>
      </c>
      <c r="K46" s="13">
        <v>20781000</v>
      </c>
      <c r="L46" s="13">
        <v>17664386</v>
      </c>
      <c r="M46" s="13">
        <v>11168000</v>
      </c>
      <c r="N46" s="13">
        <v>897878</v>
      </c>
      <c r="O46" s="13">
        <v>179844600</v>
      </c>
      <c r="P46" s="13">
        <v>60767349</v>
      </c>
    </row>
    <row r="47" spans="2:16" ht="30">
      <c r="B47" s="108"/>
      <c r="C47" s="11">
        <v>484</v>
      </c>
      <c r="D47" s="22" t="s">
        <v>106</v>
      </c>
      <c r="E47" s="13">
        <v>2700000</v>
      </c>
      <c r="F47" s="13">
        <v>0</v>
      </c>
      <c r="G47" s="13">
        <v>0</v>
      </c>
      <c r="H47" s="13">
        <v>0</v>
      </c>
      <c r="I47" s="13">
        <v>1775950000</v>
      </c>
      <c r="J47" s="13">
        <v>1123758868</v>
      </c>
      <c r="K47" s="13">
        <v>0</v>
      </c>
      <c r="L47" s="13">
        <v>0</v>
      </c>
      <c r="M47" s="13">
        <v>0</v>
      </c>
      <c r="N47" s="13">
        <v>0</v>
      </c>
      <c r="O47" s="13">
        <v>1778650000</v>
      </c>
      <c r="P47" s="13">
        <v>1123758868</v>
      </c>
    </row>
    <row r="48" spans="2:16" ht="30">
      <c r="B48" s="108"/>
      <c r="C48" s="11">
        <v>485</v>
      </c>
      <c r="D48" s="22" t="s">
        <v>107</v>
      </c>
      <c r="E48" s="13">
        <v>459155550</v>
      </c>
      <c r="F48" s="13">
        <v>408711945</v>
      </c>
      <c r="G48" s="13">
        <v>86626062</v>
      </c>
      <c r="H48" s="13">
        <v>19586695</v>
      </c>
      <c r="I48" s="13">
        <v>58230000</v>
      </c>
      <c r="J48" s="13">
        <v>9811333</v>
      </c>
      <c r="K48" s="13">
        <v>387310400</v>
      </c>
      <c r="L48" s="13">
        <v>258528582</v>
      </c>
      <c r="M48" s="13">
        <v>5856500</v>
      </c>
      <c r="N48" s="13">
        <v>560217</v>
      </c>
      <c r="O48" s="13">
        <v>997178512</v>
      </c>
      <c r="P48" s="13">
        <v>697198772</v>
      </c>
    </row>
    <row r="49" spans="2:16">
      <c r="B49" s="108"/>
      <c r="C49" s="11">
        <v>486</v>
      </c>
      <c r="D49" s="1" t="s">
        <v>108</v>
      </c>
      <c r="E49" s="13">
        <v>707631000</v>
      </c>
      <c r="F49" s="13">
        <v>702362219</v>
      </c>
      <c r="G49" s="13">
        <v>2960000</v>
      </c>
      <c r="H49" s="13">
        <v>0</v>
      </c>
      <c r="I49" s="13">
        <v>7340000</v>
      </c>
      <c r="J49" s="13">
        <v>3363110</v>
      </c>
      <c r="K49" s="13">
        <v>80000</v>
      </c>
      <c r="L49" s="13">
        <v>0</v>
      </c>
      <c r="M49" s="13">
        <v>1550000</v>
      </c>
      <c r="N49" s="13">
        <v>0</v>
      </c>
      <c r="O49" s="13">
        <v>719561000</v>
      </c>
      <c r="P49" s="13">
        <v>705725329</v>
      </c>
    </row>
    <row r="50" spans="2:16" ht="30">
      <c r="B50" s="108"/>
      <c r="C50" s="11">
        <v>487</v>
      </c>
      <c r="D50" s="22" t="s">
        <v>127</v>
      </c>
      <c r="E50" s="13">
        <v>2035484000</v>
      </c>
      <c r="F50" s="13">
        <v>1831000000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2035484000</v>
      </c>
      <c r="P50" s="13">
        <v>1831000000</v>
      </c>
    </row>
    <row r="51" spans="2:16" ht="30">
      <c r="B51" s="108"/>
      <c r="C51" s="11">
        <v>488</v>
      </c>
      <c r="D51" s="22" t="s">
        <v>109</v>
      </c>
      <c r="E51" s="13">
        <v>1278086000</v>
      </c>
      <c r="F51" s="13">
        <v>1270115449</v>
      </c>
      <c r="G51" s="13">
        <v>20366000</v>
      </c>
      <c r="H51" s="13">
        <v>2074229</v>
      </c>
      <c r="I51" s="13">
        <v>0</v>
      </c>
      <c r="J51" s="13">
        <v>0</v>
      </c>
      <c r="K51" s="13">
        <v>183930000</v>
      </c>
      <c r="L51" s="13">
        <v>0</v>
      </c>
      <c r="M51" s="13">
        <v>0</v>
      </c>
      <c r="N51" s="13">
        <v>0</v>
      </c>
      <c r="O51" s="13">
        <v>1482382000</v>
      </c>
      <c r="P51" s="13">
        <v>1272189678</v>
      </c>
    </row>
    <row r="52" spans="2:16" ht="45">
      <c r="B52" s="109"/>
      <c r="C52" s="11">
        <v>489</v>
      </c>
      <c r="D52" s="22" t="s">
        <v>110</v>
      </c>
      <c r="E52" s="13">
        <v>785442000</v>
      </c>
      <c r="F52" s="13">
        <v>313480106</v>
      </c>
      <c r="G52" s="13">
        <v>0</v>
      </c>
      <c r="H52" s="13">
        <v>0</v>
      </c>
      <c r="I52" s="13">
        <v>0</v>
      </c>
      <c r="J52" s="13">
        <v>0</v>
      </c>
      <c r="K52" s="13">
        <v>215811000</v>
      </c>
      <c r="L52" s="13">
        <v>92972972</v>
      </c>
      <c r="M52" s="13">
        <v>92000000</v>
      </c>
      <c r="N52" s="13">
        <v>62164982</v>
      </c>
      <c r="O52" s="13">
        <v>1093253000</v>
      </c>
      <c r="P52" s="13">
        <v>468618060</v>
      </c>
    </row>
    <row r="53" spans="2:16" ht="18.75" customHeight="1">
      <c r="B53" s="107">
        <v>49</v>
      </c>
      <c r="C53" s="11"/>
      <c r="D53" s="29" t="s">
        <v>113</v>
      </c>
      <c r="E53" s="31">
        <f>SUM(E54:E55)</f>
        <v>7089280000</v>
      </c>
      <c r="F53" s="31">
        <f>SUM(F54:F55)</f>
        <v>7305996993</v>
      </c>
      <c r="G53" s="31">
        <v>0</v>
      </c>
      <c r="H53" s="31">
        <v>0</v>
      </c>
      <c r="I53" s="31">
        <f>SUM(I54:I55)</f>
        <v>63050000</v>
      </c>
      <c r="J53" s="31">
        <f>SUM(J54:J55)</f>
        <v>61099553</v>
      </c>
      <c r="K53" s="31">
        <f>SUM(K54:K55)</f>
        <v>101970000</v>
      </c>
      <c r="L53" s="31">
        <v>0</v>
      </c>
      <c r="M53" s="31">
        <v>0</v>
      </c>
      <c r="N53" s="31">
        <v>0</v>
      </c>
      <c r="O53" s="31">
        <f>SUM(O54:O55)</f>
        <v>7254300000</v>
      </c>
      <c r="P53" s="31">
        <f>SUM(P54:P55)</f>
        <v>7367096546</v>
      </c>
    </row>
    <row r="54" spans="2:16" ht="45">
      <c r="B54" s="108"/>
      <c r="C54" s="11">
        <v>491</v>
      </c>
      <c r="D54" s="22" t="s">
        <v>111</v>
      </c>
      <c r="E54" s="13">
        <v>2082320000</v>
      </c>
      <c r="F54" s="13">
        <v>2302432552</v>
      </c>
      <c r="G54" s="13">
        <v>0</v>
      </c>
      <c r="H54" s="13">
        <v>0</v>
      </c>
      <c r="I54" s="13">
        <v>53350000</v>
      </c>
      <c r="J54" s="13">
        <v>53204146</v>
      </c>
      <c r="K54" s="13">
        <v>101970000</v>
      </c>
      <c r="L54" s="13">
        <v>0</v>
      </c>
      <c r="M54" s="13">
        <v>0</v>
      </c>
      <c r="N54" s="13">
        <v>0</v>
      </c>
      <c r="O54" s="13">
        <v>2237640000</v>
      </c>
      <c r="P54" s="13">
        <v>2355636698</v>
      </c>
    </row>
    <row r="55" spans="2:16" ht="30">
      <c r="B55" s="109"/>
      <c r="C55" s="11">
        <v>492</v>
      </c>
      <c r="D55" s="22" t="s">
        <v>112</v>
      </c>
      <c r="E55" s="13">
        <v>5006960000</v>
      </c>
      <c r="F55" s="13">
        <v>5003564441</v>
      </c>
      <c r="G55" s="13">
        <v>0</v>
      </c>
      <c r="H55" s="13">
        <v>0</v>
      </c>
      <c r="I55" s="13">
        <v>9700000</v>
      </c>
      <c r="J55" s="13">
        <v>7895407</v>
      </c>
      <c r="K55" s="13">
        <v>0</v>
      </c>
      <c r="L55" s="13">
        <v>0</v>
      </c>
      <c r="M55" s="13">
        <v>0</v>
      </c>
      <c r="N55" s="13">
        <v>0</v>
      </c>
      <c r="O55" s="13">
        <v>5016660000</v>
      </c>
      <c r="P55" s="13">
        <v>5011459848</v>
      </c>
    </row>
    <row r="56" spans="2:16">
      <c r="B56" s="123" t="s">
        <v>59</v>
      </c>
      <c r="C56" s="124"/>
      <c r="D56" s="125"/>
      <c r="E56" s="40">
        <f t="shared" ref="E56:P56" si="4">SUM(E53+E42+E40+E34+E30+E26+E22+E14+E11+E6)</f>
        <v>107905235000</v>
      </c>
      <c r="F56" s="40">
        <f t="shared" si="4"/>
        <v>103045542571</v>
      </c>
      <c r="G56" s="40">
        <f t="shared" si="4"/>
        <v>2934908000</v>
      </c>
      <c r="H56" s="40">
        <f t="shared" si="4"/>
        <v>1809474911</v>
      </c>
      <c r="I56" s="40">
        <f t="shared" si="4"/>
        <v>7031613000</v>
      </c>
      <c r="J56" s="40">
        <f t="shared" si="4"/>
        <v>4739521773</v>
      </c>
      <c r="K56" s="40">
        <f t="shared" si="4"/>
        <v>2392376648</v>
      </c>
      <c r="L56" s="40">
        <f t="shared" si="4"/>
        <v>1151423858</v>
      </c>
      <c r="M56" s="40">
        <f t="shared" si="4"/>
        <v>1906594970</v>
      </c>
      <c r="N56" s="40">
        <f t="shared" si="4"/>
        <v>840577273</v>
      </c>
      <c r="O56" s="40">
        <f t="shared" si="4"/>
        <v>122170727618</v>
      </c>
      <c r="P56" s="40">
        <f t="shared" si="4"/>
        <v>111586540386</v>
      </c>
    </row>
  </sheetData>
  <mergeCells count="21">
    <mergeCell ref="B34:B39"/>
    <mergeCell ref="B40:B41"/>
    <mergeCell ref="B42:B52"/>
    <mergeCell ref="B53:B55"/>
    <mergeCell ref="B56:D56"/>
    <mergeCell ref="B30:B33"/>
    <mergeCell ref="B2:E2"/>
    <mergeCell ref="B3:B5"/>
    <mergeCell ref="C3:C5"/>
    <mergeCell ref="D3:D5"/>
    <mergeCell ref="E3:P3"/>
    <mergeCell ref="E4:H4"/>
    <mergeCell ref="I4:J4"/>
    <mergeCell ref="K4:L4"/>
    <mergeCell ref="M4:N4"/>
    <mergeCell ref="O4:P4"/>
    <mergeCell ref="B6:B10"/>
    <mergeCell ref="B11:B13"/>
    <mergeCell ref="B14:B21"/>
    <mergeCell ref="B22:B25"/>
    <mergeCell ref="B26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O61"/>
  <sheetViews>
    <sheetView workbookViewId="0">
      <selection activeCell="G54" sqref="G54"/>
    </sheetView>
  </sheetViews>
  <sheetFormatPr defaultRowHeight="15"/>
  <cols>
    <col min="2" max="2" width="12.7109375" customWidth="1"/>
    <col min="3" max="3" width="29.7109375" customWidth="1"/>
    <col min="4" max="4" width="17" customWidth="1"/>
    <col min="5" max="5" width="15.7109375" customWidth="1"/>
    <col min="6" max="6" width="16.42578125" customWidth="1"/>
    <col min="7" max="7" width="15.5703125" customWidth="1"/>
    <col min="8" max="8" width="17.140625" customWidth="1"/>
    <col min="9" max="9" width="18" customWidth="1"/>
    <col min="10" max="10" width="16" customWidth="1"/>
    <col min="11" max="11" width="14.7109375" customWidth="1"/>
    <col min="12" max="12" width="14.42578125" customWidth="1"/>
    <col min="13" max="13" width="13.85546875" customWidth="1"/>
    <col min="14" max="14" width="16.42578125" customWidth="1"/>
    <col min="15" max="15" width="14.7109375" customWidth="1"/>
  </cols>
  <sheetData>
    <row r="2" spans="2:15" ht="15" customHeight="1">
      <c r="B2" s="130" t="s">
        <v>188</v>
      </c>
      <c r="C2" s="130"/>
      <c r="D2" s="130"/>
      <c r="E2" s="130"/>
    </row>
    <row r="3" spans="2:15">
      <c r="B3" s="105" t="s">
        <v>128</v>
      </c>
      <c r="C3" s="113" t="s">
        <v>15</v>
      </c>
      <c r="D3" s="110" t="s">
        <v>24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2:15" ht="33" customHeight="1">
      <c r="B4" s="105"/>
      <c r="C4" s="113"/>
      <c r="D4" s="105" t="s">
        <v>129</v>
      </c>
      <c r="E4" s="105"/>
      <c r="F4" s="105"/>
      <c r="G4" s="105"/>
      <c r="H4" s="105" t="s">
        <v>20</v>
      </c>
      <c r="I4" s="105"/>
      <c r="J4" s="105" t="s">
        <v>21</v>
      </c>
      <c r="K4" s="105"/>
      <c r="L4" s="105" t="s">
        <v>22</v>
      </c>
      <c r="M4" s="105"/>
      <c r="N4" s="105" t="s">
        <v>23</v>
      </c>
      <c r="O4" s="105"/>
    </row>
    <row r="5" spans="2:15">
      <c r="B5" s="105"/>
      <c r="C5" s="113"/>
      <c r="D5" s="44" t="s">
        <v>17</v>
      </c>
      <c r="E5" s="44" t="s">
        <v>18</v>
      </c>
      <c r="F5" s="44" t="s">
        <v>19</v>
      </c>
      <c r="G5" s="44" t="s">
        <v>18</v>
      </c>
      <c r="H5" s="44" t="s">
        <v>17</v>
      </c>
      <c r="I5" s="44" t="s">
        <v>18</v>
      </c>
      <c r="J5" s="44" t="s">
        <v>17</v>
      </c>
      <c r="K5" s="44" t="s">
        <v>18</v>
      </c>
      <c r="L5" s="44" t="s">
        <v>17</v>
      </c>
      <c r="M5" s="44" t="s">
        <v>18</v>
      </c>
      <c r="N5" s="44" t="s">
        <v>17</v>
      </c>
      <c r="O5" s="44" t="s">
        <v>18</v>
      </c>
    </row>
    <row r="6" spans="2:15" ht="30">
      <c r="B6" s="11">
        <v>1001</v>
      </c>
      <c r="C6" s="56" t="s">
        <v>132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2913000</v>
      </c>
      <c r="M6" s="13">
        <v>2716800</v>
      </c>
      <c r="N6" s="13">
        <v>2913000</v>
      </c>
      <c r="O6" s="13">
        <v>2716800</v>
      </c>
    </row>
    <row r="7" spans="2:15">
      <c r="B7" s="11">
        <v>1002</v>
      </c>
      <c r="C7" s="56" t="s">
        <v>133</v>
      </c>
      <c r="D7" s="13">
        <v>0</v>
      </c>
      <c r="E7" s="13">
        <v>0</v>
      </c>
      <c r="F7" s="13">
        <v>0</v>
      </c>
      <c r="G7" s="13">
        <v>812357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812357</v>
      </c>
    </row>
    <row r="8" spans="2:15" ht="30">
      <c r="B8" s="11">
        <v>2001</v>
      </c>
      <c r="C8" s="56" t="s">
        <v>134</v>
      </c>
      <c r="D8" s="13">
        <v>0</v>
      </c>
      <c r="E8" s="13">
        <v>0</v>
      </c>
      <c r="F8" s="13">
        <v>416000</v>
      </c>
      <c r="G8" s="13">
        <v>27685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416000</v>
      </c>
      <c r="O8" s="13">
        <v>27685</v>
      </c>
    </row>
    <row r="9" spans="2:15">
      <c r="B9" s="11">
        <v>2002</v>
      </c>
      <c r="C9" s="56" t="s">
        <v>135</v>
      </c>
      <c r="D9" s="13">
        <v>0</v>
      </c>
      <c r="E9" s="13">
        <v>0</v>
      </c>
      <c r="F9" s="13">
        <v>29000000</v>
      </c>
      <c r="G9" s="13">
        <v>24488560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29000000</v>
      </c>
      <c r="O9" s="13">
        <v>24488560</v>
      </c>
    </row>
    <row r="10" spans="2:15" ht="30">
      <c r="B10" s="11">
        <v>2003</v>
      </c>
      <c r="C10" s="56" t="s">
        <v>136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1525000</v>
      </c>
      <c r="M10" s="13">
        <v>1524908</v>
      </c>
      <c r="N10" s="13">
        <v>1525000</v>
      </c>
      <c r="O10" s="13">
        <v>1524908</v>
      </c>
    </row>
    <row r="11" spans="2:15" ht="30">
      <c r="B11" s="11">
        <v>2006</v>
      </c>
      <c r="C11" s="56" t="s">
        <v>137</v>
      </c>
      <c r="D11" s="13">
        <v>0</v>
      </c>
      <c r="E11" s="13">
        <v>0</v>
      </c>
      <c r="F11" s="13">
        <v>250000</v>
      </c>
      <c r="G11" s="13">
        <v>1775000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250000</v>
      </c>
      <c r="O11" s="13">
        <v>1775000</v>
      </c>
    </row>
    <row r="12" spans="2:15" ht="30">
      <c r="B12" s="11">
        <v>2009</v>
      </c>
      <c r="C12" s="56" t="s">
        <v>138</v>
      </c>
      <c r="D12" s="13">
        <v>0</v>
      </c>
      <c r="E12" s="13">
        <v>0</v>
      </c>
      <c r="F12" s="13">
        <v>300000</v>
      </c>
      <c r="G12" s="13">
        <v>27676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300000</v>
      </c>
      <c r="O12" s="13">
        <v>27676</v>
      </c>
    </row>
    <row r="13" spans="2:15" ht="30">
      <c r="B13" s="11">
        <v>4001</v>
      </c>
      <c r="C13" s="57" t="s">
        <v>139</v>
      </c>
      <c r="D13" s="13">
        <v>0</v>
      </c>
      <c r="E13" s="13">
        <v>0</v>
      </c>
      <c r="F13" s="13">
        <v>0</v>
      </c>
      <c r="G13" s="13">
        <v>117500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117500</v>
      </c>
    </row>
    <row r="14" spans="2:15" ht="45">
      <c r="B14" s="11">
        <v>4002</v>
      </c>
      <c r="C14" s="56" t="s">
        <v>140</v>
      </c>
      <c r="D14" s="13">
        <v>0</v>
      </c>
      <c r="E14" s="13">
        <v>0</v>
      </c>
      <c r="F14" s="13">
        <v>60650000</v>
      </c>
      <c r="G14" s="13">
        <v>21679810</v>
      </c>
      <c r="H14" s="13">
        <v>31800000</v>
      </c>
      <c r="I14" s="13">
        <v>28997709</v>
      </c>
      <c r="J14" s="13">
        <v>0</v>
      </c>
      <c r="K14" s="13">
        <v>0</v>
      </c>
      <c r="L14" s="13">
        <v>0</v>
      </c>
      <c r="M14" s="13">
        <v>0</v>
      </c>
      <c r="N14" s="13">
        <v>92450000</v>
      </c>
      <c r="O14" s="13">
        <v>50677519</v>
      </c>
    </row>
    <row r="15" spans="2:15" ht="45">
      <c r="B15" s="11">
        <v>4006</v>
      </c>
      <c r="C15" s="56" t="s">
        <v>142</v>
      </c>
      <c r="D15" s="13">
        <v>0</v>
      </c>
      <c r="E15" s="13">
        <v>0</v>
      </c>
      <c r="F15" s="13">
        <v>9435000</v>
      </c>
      <c r="G15" s="13">
        <v>7038670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9435000</v>
      </c>
      <c r="O15" s="13">
        <v>7038670</v>
      </c>
    </row>
    <row r="16" spans="2:15" ht="30">
      <c r="B16" s="11">
        <v>4007</v>
      </c>
      <c r="C16" s="56" t="s">
        <v>143</v>
      </c>
      <c r="D16" s="13">
        <v>0</v>
      </c>
      <c r="E16" s="13">
        <v>0</v>
      </c>
      <c r="F16" s="13">
        <v>0</v>
      </c>
      <c r="G16" s="13">
        <v>0</v>
      </c>
      <c r="H16" s="13">
        <v>1000000</v>
      </c>
      <c r="I16" s="13">
        <v>134428</v>
      </c>
      <c r="J16" s="13">
        <v>0</v>
      </c>
      <c r="K16" s="13">
        <v>0</v>
      </c>
      <c r="L16" s="13">
        <v>0</v>
      </c>
      <c r="M16" s="13">
        <v>0</v>
      </c>
      <c r="N16" s="13">
        <v>1000000</v>
      </c>
      <c r="O16" s="13">
        <v>134428</v>
      </c>
    </row>
    <row r="17" spans="2:15" ht="30">
      <c r="B17" s="11">
        <v>4009</v>
      </c>
      <c r="C17" s="56" t="s">
        <v>144</v>
      </c>
      <c r="D17" s="13">
        <v>0</v>
      </c>
      <c r="E17" s="13">
        <v>0</v>
      </c>
      <c r="F17" s="13">
        <v>150000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25622000</v>
      </c>
      <c r="M17" s="13">
        <v>1718433</v>
      </c>
      <c r="N17" s="13">
        <v>25772000</v>
      </c>
      <c r="O17" s="13">
        <v>1718433</v>
      </c>
    </row>
    <row r="18" spans="2:15">
      <c r="B18" s="11">
        <v>5001</v>
      </c>
      <c r="C18" s="56" t="s">
        <v>145</v>
      </c>
      <c r="D18" s="13">
        <v>0</v>
      </c>
      <c r="E18" s="13">
        <v>0</v>
      </c>
      <c r="F18" s="13">
        <v>65000000</v>
      </c>
      <c r="G18" s="13">
        <v>60051724</v>
      </c>
      <c r="H18" s="13">
        <v>35000000</v>
      </c>
      <c r="I18" s="13">
        <v>19841078</v>
      </c>
      <c r="J18" s="13">
        <v>0</v>
      </c>
      <c r="K18" s="13">
        <v>0</v>
      </c>
      <c r="L18" s="13">
        <v>26750000</v>
      </c>
      <c r="M18" s="13">
        <v>21208450</v>
      </c>
      <c r="N18" s="13">
        <v>126750000</v>
      </c>
      <c r="O18" s="13">
        <v>101101252</v>
      </c>
    </row>
    <row r="19" spans="2:15" ht="30">
      <c r="B19" s="11">
        <v>5003</v>
      </c>
      <c r="C19" s="56" t="s">
        <v>146</v>
      </c>
      <c r="D19" s="13">
        <v>0</v>
      </c>
      <c r="E19" s="13">
        <v>0</v>
      </c>
      <c r="F19" s="13">
        <v>51000000</v>
      </c>
      <c r="G19" s="13">
        <v>21621808</v>
      </c>
      <c r="H19" s="13">
        <v>0</v>
      </c>
      <c r="I19" s="13">
        <v>0</v>
      </c>
      <c r="J19" s="13">
        <v>0</v>
      </c>
      <c r="K19" s="13">
        <v>0</v>
      </c>
      <c r="L19" s="13">
        <v>3223000</v>
      </c>
      <c r="M19" s="13">
        <v>2844487</v>
      </c>
      <c r="N19" s="13">
        <v>54223000</v>
      </c>
      <c r="O19" s="13">
        <v>24466295</v>
      </c>
    </row>
    <row r="20" spans="2:15" ht="30">
      <c r="B20" s="11">
        <v>5004</v>
      </c>
      <c r="C20" s="56" t="s">
        <v>147</v>
      </c>
      <c r="D20" s="13">
        <v>0</v>
      </c>
      <c r="E20" s="13">
        <v>0</v>
      </c>
      <c r="F20" s="13">
        <v>200000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1477597</v>
      </c>
      <c r="M20" s="13">
        <v>1477597</v>
      </c>
      <c r="N20" s="13">
        <v>1677597</v>
      </c>
      <c r="O20" s="13">
        <v>1477597</v>
      </c>
    </row>
    <row r="21" spans="2:15" ht="30">
      <c r="B21" s="11">
        <v>6001</v>
      </c>
      <c r="C21" s="56" t="s">
        <v>148</v>
      </c>
      <c r="D21" s="13">
        <v>0</v>
      </c>
      <c r="E21" s="13">
        <v>0</v>
      </c>
      <c r="F21" s="13">
        <v>1397087000</v>
      </c>
      <c r="G21" s="13">
        <v>1009452327</v>
      </c>
      <c r="H21" s="13">
        <v>114600000</v>
      </c>
      <c r="I21" s="13">
        <v>48341315</v>
      </c>
      <c r="J21" s="13">
        <v>0</v>
      </c>
      <c r="K21" s="13">
        <v>0</v>
      </c>
      <c r="L21" s="13">
        <v>700000</v>
      </c>
      <c r="M21" s="13">
        <v>528872</v>
      </c>
      <c r="N21" s="13">
        <v>1512387000</v>
      </c>
      <c r="O21" s="13">
        <v>1058322514</v>
      </c>
    </row>
    <row r="22" spans="2:15">
      <c r="B22" s="11">
        <v>7001</v>
      </c>
      <c r="C22" s="56" t="s">
        <v>149</v>
      </c>
      <c r="D22" s="13">
        <v>0</v>
      </c>
      <c r="E22" s="13">
        <v>0</v>
      </c>
      <c r="F22" s="13">
        <v>8900000</v>
      </c>
      <c r="G22" s="13">
        <v>11302551</v>
      </c>
      <c r="H22" s="13">
        <v>0</v>
      </c>
      <c r="I22" s="13">
        <v>0</v>
      </c>
      <c r="J22" s="13">
        <v>124344000</v>
      </c>
      <c r="K22" s="13">
        <v>121103396</v>
      </c>
      <c r="L22" s="13">
        <v>0</v>
      </c>
      <c r="M22" s="13">
        <v>0</v>
      </c>
      <c r="N22" s="13">
        <v>133244000</v>
      </c>
      <c r="O22" s="13">
        <v>132405947</v>
      </c>
    </row>
    <row r="23" spans="2:15" ht="30">
      <c r="B23" s="11">
        <v>7002</v>
      </c>
      <c r="C23" s="56" t="s">
        <v>150</v>
      </c>
      <c r="D23" s="13">
        <v>0</v>
      </c>
      <c r="E23" s="13">
        <v>0</v>
      </c>
      <c r="F23" s="13">
        <v>0</v>
      </c>
      <c r="G23" s="13">
        <v>0</v>
      </c>
      <c r="H23" s="13">
        <v>25000000</v>
      </c>
      <c r="I23" s="13">
        <v>3707047</v>
      </c>
      <c r="J23" s="13">
        <v>61310000</v>
      </c>
      <c r="K23" s="13">
        <v>41186619</v>
      </c>
      <c r="L23" s="13">
        <v>0</v>
      </c>
      <c r="M23" s="13">
        <v>0</v>
      </c>
      <c r="N23" s="13">
        <v>86310000</v>
      </c>
      <c r="O23" s="13">
        <v>44893666</v>
      </c>
    </row>
    <row r="24" spans="2:15" ht="30">
      <c r="B24" s="11">
        <v>7003</v>
      </c>
      <c r="C24" s="56" t="s">
        <v>151</v>
      </c>
      <c r="D24" s="13">
        <v>0</v>
      </c>
      <c r="E24" s="13">
        <v>0</v>
      </c>
      <c r="F24" s="13">
        <v>27004000</v>
      </c>
      <c r="G24" s="13">
        <v>33725434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27004000</v>
      </c>
      <c r="O24" s="13">
        <v>33725434</v>
      </c>
    </row>
    <row r="25" spans="2:15" ht="30">
      <c r="B25" s="11">
        <v>8001</v>
      </c>
      <c r="C25" s="56" t="s">
        <v>152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428000</v>
      </c>
      <c r="M25" s="13">
        <v>233255</v>
      </c>
      <c r="N25" s="13">
        <v>428000</v>
      </c>
      <c r="O25" s="13">
        <v>233255</v>
      </c>
    </row>
    <row r="26" spans="2:15" ht="30">
      <c r="B26" s="11">
        <v>9001</v>
      </c>
      <c r="C26" s="56" t="s">
        <v>153</v>
      </c>
      <c r="D26" s="13">
        <v>0</v>
      </c>
      <c r="E26" s="13">
        <v>0</v>
      </c>
      <c r="F26" s="13">
        <v>50700000</v>
      </c>
      <c r="G26" s="13">
        <v>25433015</v>
      </c>
      <c r="H26" s="13">
        <v>0</v>
      </c>
      <c r="I26" s="13">
        <v>0</v>
      </c>
      <c r="J26" s="13">
        <v>353150000</v>
      </c>
      <c r="K26" s="13">
        <v>230719433</v>
      </c>
      <c r="L26" s="13">
        <v>0</v>
      </c>
      <c r="M26" s="13">
        <v>0</v>
      </c>
      <c r="N26" s="13">
        <v>403850000</v>
      </c>
      <c r="O26" s="13">
        <v>256152448</v>
      </c>
    </row>
    <row r="27" spans="2:15" ht="45">
      <c r="B27" s="11">
        <v>9002</v>
      </c>
      <c r="C27" s="56" t="s">
        <v>154</v>
      </c>
      <c r="D27" s="13">
        <v>107905235000</v>
      </c>
      <c r="E27" s="13">
        <v>110455501279</v>
      </c>
      <c r="F27" s="13">
        <v>0</v>
      </c>
      <c r="G27" s="13">
        <v>0</v>
      </c>
      <c r="H27" s="13">
        <v>0</v>
      </c>
      <c r="I27" s="13">
        <v>0</v>
      </c>
      <c r="J27" s="13">
        <v>341918000</v>
      </c>
      <c r="K27" s="13">
        <v>0</v>
      </c>
      <c r="L27" s="13">
        <v>664966800</v>
      </c>
      <c r="M27" s="13">
        <v>266993992</v>
      </c>
      <c r="N27" s="13">
        <v>108912119800</v>
      </c>
      <c r="O27" s="13">
        <v>110722495271</v>
      </c>
    </row>
    <row r="28" spans="2:15" ht="30">
      <c r="B28" s="11">
        <v>9003</v>
      </c>
      <c r="C28" s="56" t="s">
        <v>155</v>
      </c>
      <c r="D28" s="13">
        <v>0</v>
      </c>
      <c r="E28" s="13">
        <v>0</v>
      </c>
      <c r="F28" s="13">
        <v>55000000</v>
      </c>
      <c r="G28" s="13">
        <v>117466395</v>
      </c>
      <c r="H28" s="13">
        <v>0</v>
      </c>
      <c r="I28" s="13">
        <v>0</v>
      </c>
      <c r="J28" s="13">
        <v>30655000</v>
      </c>
      <c r="K28" s="13">
        <v>54183272</v>
      </c>
      <c r="L28" s="13">
        <v>3461200</v>
      </c>
      <c r="M28" s="13">
        <v>3680694</v>
      </c>
      <c r="N28" s="13">
        <v>89116200</v>
      </c>
      <c r="O28" s="13">
        <v>175330361</v>
      </c>
    </row>
    <row r="29" spans="2:15" ht="30">
      <c r="B29" s="11">
        <v>9004</v>
      </c>
      <c r="C29" s="56" t="s">
        <v>156</v>
      </c>
      <c r="D29" s="13">
        <v>0</v>
      </c>
      <c r="E29" s="13">
        <v>0</v>
      </c>
      <c r="F29" s="13">
        <v>0</v>
      </c>
      <c r="G29" s="13">
        <v>0</v>
      </c>
      <c r="H29" s="13">
        <v>953000000</v>
      </c>
      <c r="I29" s="13">
        <v>727501049</v>
      </c>
      <c r="J29" s="13">
        <v>0</v>
      </c>
      <c r="K29" s="13">
        <v>0</v>
      </c>
      <c r="L29" s="13">
        <v>0</v>
      </c>
      <c r="M29" s="13">
        <v>0</v>
      </c>
      <c r="N29" s="13">
        <v>953000000</v>
      </c>
      <c r="O29" s="13">
        <v>727501049</v>
      </c>
    </row>
    <row r="30" spans="2:15">
      <c r="B30" s="11">
        <v>9005</v>
      </c>
      <c r="C30" s="56" t="s">
        <v>157</v>
      </c>
      <c r="D30" s="13">
        <v>0</v>
      </c>
      <c r="E30" s="13">
        <v>0</v>
      </c>
      <c r="F30" s="13">
        <v>460000000</v>
      </c>
      <c r="G30" s="13">
        <v>335348126</v>
      </c>
      <c r="H30" s="13">
        <v>0</v>
      </c>
      <c r="I30" s="13">
        <v>0</v>
      </c>
      <c r="J30" s="13">
        <v>0</v>
      </c>
      <c r="K30" s="13">
        <v>0</v>
      </c>
      <c r="L30" s="13">
        <v>1154000</v>
      </c>
      <c r="M30" s="13">
        <v>0</v>
      </c>
      <c r="N30" s="13">
        <v>461154000</v>
      </c>
      <c r="O30" s="13">
        <v>335348126</v>
      </c>
    </row>
    <row r="31" spans="2:15" ht="45">
      <c r="B31" s="11">
        <v>9007</v>
      </c>
      <c r="C31" s="56" t="s">
        <v>158</v>
      </c>
      <c r="D31" s="13">
        <v>0</v>
      </c>
      <c r="E31" s="13">
        <v>0</v>
      </c>
      <c r="F31" s="13">
        <v>0</v>
      </c>
      <c r="G31" s="13">
        <v>0</v>
      </c>
      <c r="H31" s="13">
        <v>1020050000</v>
      </c>
      <c r="I31" s="13">
        <v>510985977</v>
      </c>
      <c r="J31" s="13">
        <v>0</v>
      </c>
      <c r="K31" s="13">
        <v>0</v>
      </c>
      <c r="L31" s="13">
        <v>0</v>
      </c>
      <c r="M31" s="13">
        <v>0</v>
      </c>
      <c r="N31" s="13">
        <v>1020050000</v>
      </c>
      <c r="O31" s="13">
        <v>510985977</v>
      </c>
    </row>
    <row r="32" spans="2:15" ht="30">
      <c r="B32" s="11">
        <v>10001</v>
      </c>
      <c r="C32" s="56" t="s">
        <v>159</v>
      </c>
      <c r="D32" s="13">
        <v>0</v>
      </c>
      <c r="E32" s="13">
        <v>0</v>
      </c>
      <c r="F32" s="13">
        <v>117920000</v>
      </c>
      <c r="G32" s="13">
        <v>90728949</v>
      </c>
      <c r="H32" s="13">
        <v>98400000</v>
      </c>
      <c r="I32" s="13">
        <v>108749524</v>
      </c>
      <c r="J32" s="13">
        <v>73939000</v>
      </c>
      <c r="K32" s="13">
        <v>14602982</v>
      </c>
      <c r="L32" s="13">
        <v>85079000</v>
      </c>
      <c r="M32" s="13">
        <v>62070187</v>
      </c>
      <c r="N32" s="13">
        <v>375338000</v>
      </c>
      <c r="O32" s="13">
        <v>276151642</v>
      </c>
    </row>
    <row r="33" spans="2:15" ht="45">
      <c r="B33" s="11">
        <v>10002</v>
      </c>
      <c r="C33" s="56" t="s">
        <v>160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100</v>
      </c>
      <c r="N33" s="13">
        <v>0</v>
      </c>
      <c r="O33" s="13">
        <v>100</v>
      </c>
    </row>
    <row r="34" spans="2:15" ht="30">
      <c r="B34" s="11">
        <v>10003</v>
      </c>
      <c r="C34" s="56" t="s">
        <v>161</v>
      </c>
      <c r="D34" s="13">
        <v>0</v>
      </c>
      <c r="E34" s="13">
        <v>0</v>
      </c>
      <c r="F34" s="13">
        <v>0</v>
      </c>
      <c r="G34" s="13">
        <v>0</v>
      </c>
      <c r="H34" s="13">
        <v>850000</v>
      </c>
      <c r="I34" s="13">
        <v>625945</v>
      </c>
      <c r="J34" s="13">
        <v>0</v>
      </c>
      <c r="K34" s="13">
        <v>0</v>
      </c>
      <c r="L34" s="13">
        <v>0</v>
      </c>
      <c r="M34" s="13">
        <v>0</v>
      </c>
      <c r="N34" s="13">
        <v>850000</v>
      </c>
      <c r="O34" s="13">
        <v>625945</v>
      </c>
    </row>
    <row r="35" spans="2:15" ht="45">
      <c r="B35" s="11">
        <v>11002</v>
      </c>
      <c r="C35" s="56" t="s">
        <v>162</v>
      </c>
      <c r="D35" s="13">
        <v>0</v>
      </c>
      <c r="E35" s="13">
        <v>0</v>
      </c>
      <c r="F35" s="13">
        <v>0</v>
      </c>
      <c r="G35" s="13">
        <v>0</v>
      </c>
      <c r="H35" s="13">
        <v>38788000</v>
      </c>
      <c r="I35" s="13">
        <v>36575196</v>
      </c>
      <c r="J35" s="13">
        <v>0</v>
      </c>
      <c r="K35" s="13">
        <v>0</v>
      </c>
      <c r="L35" s="13">
        <v>0</v>
      </c>
      <c r="M35" s="13">
        <v>0</v>
      </c>
      <c r="N35" s="13">
        <v>38788000</v>
      </c>
      <c r="O35" s="13">
        <v>36575196</v>
      </c>
    </row>
    <row r="36" spans="2:15" ht="45">
      <c r="B36" s="11">
        <v>12101</v>
      </c>
      <c r="C36" s="56" t="s">
        <v>163</v>
      </c>
      <c r="D36" s="13">
        <v>0</v>
      </c>
      <c r="E36" s="13">
        <v>0</v>
      </c>
      <c r="F36" s="13">
        <v>122500000</v>
      </c>
      <c r="G36" s="13">
        <v>42539020</v>
      </c>
      <c r="H36" s="13">
        <v>23650000</v>
      </c>
      <c r="I36" s="38">
        <v>1068184</v>
      </c>
      <c r="J36" s="13">
        <v>0</v>
      </c>
      <c r="K36" s="13">
        <v>0</v>
      </c>
      <c r="L36" s="13">
        <v>111450000</v>
      </c>
      <c r="M36" s="13">
        <v>93623297</v>
      </c>
      <c r="N36" s="13">
        <v>257600000</v>
      </c>
      <c r="O36" s="13">
        <v>137230501</v>
      </c>
    </row>
    <row r="37" spans="2:15" ht="30">
      <c r="B37" s="11">
        <v>13001</v>
      </c>
      <c r="C37" s="56" t="s">
        <v>165</v>
      </c>
      <c r="D37" s="13">
        <v>0</v>
      </c>
      <c r="E37" s="13">
        <v>0</v>
      </c>
      <c r="F37" s="13">
        <v>20000000</v>
      </c>
      <c r="G37" s="13">
        <v>10815352</v>
      </c>
      <c r="H37" s="13">
        <v>0</v>
      </c>
      <c r="I37" s="13">
        <v>0</v>
      </c>
      <c r="J37" s="13">
        <v>492932000</v>
      </c>
      <c r="K37" s="13">
        <v>92972972</v>
      </c>
      <c r="L37" s="13">
        <v>0</v>
      </c>
      <c r="M37" s="13">
        <v>0</v>
      </c>
      <c r="N37" s="13">
        <v>512932000</v>
      </c>
      <c r="O37" s="13">
        <v>103788324</v>
      </c>
    </row>
    <row r="38" spans="2:15" ht="45">
      <c r="B38" s="11">
        <v>14001</v>
      </c>
      <c r="C38" s="56" t="s">
        <v>166</v>
      </c>
      <c r="D38" s="13">
        <v>0</v>
      </c>
      <c r="E38" s="13">
        <v>0</v>
      </c>
      <c r="F38" s="13">
        <v>63900000</v>
      </c>
      <c r="G38" s="13">
        <v>39682269</v>
      </c>
      <c r="H38" s="13">
        <v>0</v>
      </c>
      <c r="I38" s="13">
        <v>0</v>
      </c>
      <c r="J38" s="13">
        <v>223654279</v>
      </c>
      <c r="K38" s="13">
        <v>198387176</v>
      </c>
      <c r="L38" s="13">
        <v>0</v>
      </c>
      <c r="M38" s="13">
        <v>0</v>
      </c>
      <c r="N38" s="13">
        <v>287554279</v>
      </c>
      <c r="O38" s="13">
        <v>238069445</v>
      </c>
    </row>
    <row r="39" spans="2:15" ht="45">
      <c r="B39" s="11">
        <v>14002</v>
      </c>
      <c r="C39" s="56" t="s">
        <v>167</v>
      </c>
      <c r="D39" s="13">
        <v>0</v>
      </c>
      <c r="E39" s="13">
        <v>0</v>
      </c>
      <c r="F39" s="13">
        <v>1500000</v>
      </c>
      <c r="G39" s="13">
        <v>458525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1500000</v>
      </c>
      <c r="O39" s="13">
        <v>458525</v>
      </c>
    </row>
    <row r="40" spans="2:15" ht="45">
      <c r="B40" s="11">
        <v>14003</v>
      </c>
      <c r="C40" s="56" t="s">
        <v>168</v>
      </c>
      <c r="D40" s="13">
        <v>0</v>
      </c>
      <c r="E40" s="13">
        <v>0</v>
      </c>
      <c r="F40" s="13">
        <v>3000000</v>
      </c>
      <c r="G40" s="13">
        <v>2417253</v>
      </c>
      <c r="H40" s="13">
        <v>18000000</v>
      </c>
      <c r="I40" s="13">
        <v>3627771</v>
      </c>
      <c r="J40" s="13">
        <v>0</v>
      </c>
      <c r="K40" s="13">
        <v>0</v>
      </c>
      <c r="L40" s="13">
        <v>2154000</v>
      </c>
      <c r="M40" s="13">
        <v>1552286</v>
      </c>
      <c r="N40" s="13">
        <v>23154000</v>
      </c>
      <c r="O40" s="13">
        <v>7597310</v>
      </c>
    </row>
    <row r="41" spans="2:15" ht="45">
      <c r="B41" s="11">
        <v>14005</v>
      </c>
      <c r="C41" s="56" t="s">
        <v>164</v>
      </c>
      <c r="D41" s="13">
        <v>0</v>
      </c>
      <c r="E41" s="13">
        <v>0</v>
      </c>
      <c r="F41" s="13">
        <v>86801000</v>
      </c>
      <c r="G41" s="13">
        <v>44492589</v>
      </c>
      <c r="H41" s="13">
        <v>0</v>
      </c>
      <c r="I41" s="13">
        <v>0</v>
      </c>
      <c r="J41" s="13">
        <v>0</v>
      </c>
      <c r="K41" s="13">
        <v>0</v>
      </c>
      <c r="L41" s="13">
        <v>2792000</v>
      </c>
      <c r="M41" s="13">
        <v>0</v>
      </c>
      <c r="N41" s="13">
        <v>89593000</v>
      </c>
      <c r="O41" s="13">
        <v>44492589</v>
      </c>
    </row>
    <row r="42" spans="2:15" ht="30">
      <c r="B42" s="11">
        <v>15001</v>
      </c>
      <c r="C42" s="56" t="s">
        <v>169</v>
      </c>
      <c r="D42" s="13">
        <v>0</v>
      </c>
      <c r="E42" s="13">
        <v>0</v>
      </c>
      <c r="F42" s="13">
        <v>6630000</v>
      </c>
      <c r="G42" s="13">
        <v>4721473</v>
      </c>
      <c r="H42" s="13">
        <v>87250000</v>
      </c>
      <c r="I42" s="13">
        <v>40833585</v>
      </c>
      <c r="J42" s="13">
        <v>187300000</v>
      </c>
      <c r="K42" s="13">
        <v>164247228</v>
      </c>
      <c r="L42" s="13">
        <v>79746000</v>
      </c>
      <c r="M42" s="13">
        <v>28838218</v>
      </c>
      <c r="N42" s="13">
        <v>360926000</v>
      </c>
      <c r="O42" s="13">
        <v>238640504</v>
      </c>
    </row>
    <row r="43" spans="2:15" ht="30">
      <c r="B43" s="11">
        <v>16001</v>
      </c>
      <c r="C43" s="56" t="s">
        <v>170</v>
      </c>
      <c r="D43" s="13">
        <v>0</v>
      </c>
      <c r="E43" s="13">
        <v>0</v>
      </c>
      <c r="F43" s="13">
        <v>81170000</v>
      </c>
      <c r="G43" s="13">
        <v>17938363</v>
      </c>
      <c r="H43" s="13">
        <v>4066299000</v>
      </c>
      <c r="I43" s="13">
        <v>3128731914</v>
      </c>
      <c r="J43" s="13">
        <v>244822369</v>
      </c>
      <c r="K43" s="13">
        <v>184775783</v>
      </c>
      <c r="L43" s="13">
        <v>426035000</v>
      </c>
      <c r="M43" s="13">
        <v>241740880</v>
      </c>
      <c r="N43" s="13">
        <v>4818326369</v>
      </c>
      <c r="O43" s="13">
        <v>3573186940</v>
      </c>
    </row>
    <row r="44" spans="2:15" ht="30">
      <c r="B44" s="11">
        <v>16002</v>
      </c>
      <c r="C44" s="56" t="s">
        <v>171</v>
      </c>
      <c r="D44" s="13">
        <v>0</v>
      </c>
      <c r="E44" s="13">
        <v>0</v>
      </c>
      <c r="F44" s="13">
        <v>0</v>
      </c>
      <c r="G44" s="13">
        <v>0</v>
      </c>
      <c r="H44" s="13">
        <v>8650000</v>
      </c>
      <c r="I44" s="13">
        <v>4618045</v>
      </c>
      <c r="J44" s="13">
        <v>0</v>
      </c>
      <c r="K44" s="13">
        <v>0</v>
      </c>
      <c r="L44" s="13">
        <v>10515000</v>
      </c>
      <c r="M44" s="13">
        <v>2052008</v>
      </c>
      <c r="N44" s="13">
        <v>19165000</v>
      </c>
      <c r="O44" s="13">
        <v>6670053</v>
      </c>
    </row>
    <row r="45" spans="2:15" ht="45">
      <c r="B45" s="11">
        <v>16003</v>
      </c>
      <c r="C45" s="56" t="s">
        <v>172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87499</v>
      </c>
      <c r="N45" s="13">
        <v>0</v>
      </c>
      <c r="O45" s="13">
        <v>87499</v>
      </c>
    </row>
    <row r="46" spans="2:15">
      <c r="B46" s="11">
        <v>16101</v>
      </c>
      <c r="C46" s="56" t="s">
        <v>173</v>
      </c>
      <c r="D46" s="13">
        <v>0</v>
      </c>
      <c r="E46" s="13">
        <v>0</v>
      </c>
      <c r="F46" s="13">
        <v>2539000</v>
      </c>
      <c r="G46" s="13">
        <v>1565271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2539000</v>
      </c>
      <c r="O46" s="13">
        <v>1565271</v>
      </c>
    </row>
    <row r="47" spans="2:15" ht="45">
      <c r="B47" s="11">
        <v>17001</v>
      </c>
      <c r="C47" s="56" t="s">
        <v>174</v>
      </c>
      <c r="D47" s="13">
        <v>0</v>
      </c>
      <c r="E47" s="13">
        <v>0</v>
      </c>
      <c r="F47" s="13">
        <v>1000000</v>
      </c>
      <c r="G47" s="13">
        <v>1691545</v>
      </c>
      <c r="H47" s="13">
        <v>0</v>
      </c>
      <c r="I47" s="13">
        <v>0</v>
      </c>
      <c r="J47" s="13">
        <v>0</v>
      </c>
      <c r="K47" s="13">
        <v>0</v>
      </c>
      <c r="L47" s="13">
        <v>1367000</v>
      </c>
      <c r="M47" s="13">
        <v>1024404</v>
      </c>
      <c r="N47" s="13">
        <v>2367000</v>
      </c>
      <c r="O47" s="13">
        <v>2715949</v>
      </c>
    </row>
    <row r="48" spans="2:15">
      <c r="B48" s="11">
        <v>18001</v>
      </c>
      <c r="C48" s="56" t="s">
        <v>175</v>
      </c>
      <c r="D48" s="13">
        <v>0</v>
      </c>
      <c r="E48" s="13">
        <v>0</v>
      </c>
      <c r="F48" s="13">
        <v>1600000</v>
      </c>
      <c r="G48" s="13">
        <v>1193356</v>
      </c>
      <c r="H48" s="13">
        <v>1000000</v>
      </c>
      <c r="I48" s="13">
        <v>36500</v>
      </c>
      <c r="J48" s="13">
        <v>0</v>
      </c>
      <c r="K48" s="13">
        <v>0</v>
      </c>
      <c r="L48" s="13">
        <v>23050000</v>
      </c>
      <c r="M48" s="13">
        <v>17856258</v>
      </c>
      <c r="N48" s="13">
        <v>25650000</v>
      </c>
      <c r="O48" s="13">
        <v>19086114</v>
      </c>
    </row>
    <row r="49" spans="2:15" ht="45">
      <c r="B49" s="11">
        <v>18010</v>
      </c>
      <c r="C49" s="56" t="s">
        <v>176</v>
      </c>
      <c r="D49" s="13">
        <v>0</v>
      </c>
      <c r="E49" s="13">
        <v>0</v>
      </c>
      <c r="F49" s="13">
        <v>50500000</v>
      </c>
      <c r="G49" s="13">
        <v>20375127</v>
      </c>
      <c r="H49" s="13">
        <v>122884000</v>
      </c>
      <c r="I49" s="13">
        <v>90983450</v>
      </c>
      <c r="J49" s="13">
        <v>0</v>
      </c>
      <c r="K49" s="13">
        <v>0</v>
      </c>
      <c r="L49" s="13">
        <v>56000000</v>
      </c>
      <c r="M49" s="13">
        <v>15126458</v>
      </c>
      <c r="N49" s="13">
        <v>229384000</v>
      </c>
      <c r="O49" s="13">
        <v>126485035</v>
      </c>
    </row>
    <row r="50" spans="2:15" ht="30">
      <c r="B50" s="11">
        <v>19001</v>
      </c>
      <c r="C50" s="56" t="s">
        <v>177</v>
      </c>
      <c r="D50" s="13">
        <v>0</v>
      </c>
      <c r="E50" s="13">
        <v>0</v>
      </c>
      <c r="F50" s="13">
        <v>105310000</v>
      </c>
      <c r="G50" s="13">
        <v>90267443</v>
      </c>
      <c r="H50" s="13">
        <v>0</v>
      </c>
      <c r="I50" s="13">
        <v>0</v>
      </c>
      <c r="J50" s="13">
        <v>186620000</v>
      </c>
      <c r="K50" s="13">
        <v>138151622</v>
      </c>
      <c r="L50" s="13">
        <v>132591000</v>
      </c>
      <c r="M50" s="13">
        <v>86691783</v>
      </c>
      <c r="N50" s="13">
        <v>424521000</v>
      </c>
      <c r="O50" s="13">
        <v>315110848</v>
      </c>
    </row>
    <row r="51" spans="2:15" ht="30">
      <c r="B51" s="11">
        <v>19101</v>
      </c>
      <c r="C51" s="56" t="s">
        <v>178</v>
      </c>
      <c r="D51" s="13">
        <v>0</v>
      </c>
      <c r="E51" s="13">
        <v>0</v>
      </c>
      <c r="F51" s="13">
        <v>0</v>
      </c>
      <c r="G51" s="13">
        <v>0</v>
      </c>
      <c r="H51" s="13">
        <v>623000</v>
      </c>
      <c r="I51" s="13">
        <v>248579</v>
      </c>
      <c r="J51" s="13">
        <v>0</v>
      </c>
      <c r="K51" s="13">
        <v>0</v>
      </c>
      <c r="L51" s="13">
        <v>69986000</v>
      </c>
      <c r="M51" s="13">
        <v>11840427</v>
      </c>
      <c r="N51" s="13">
        <v>70609000</v>
      </c>
      <c r="O51" s="13">
        <v>12089006</v>
      </c>
    </row>
    <row r="52" spans="2:15" ht="30">
      <c r="B52" s="11">
        <v>21001</v>
      </c>
      <c r="C52" s="55" t="s">
        <v>179</v>
      </c>
      <c r="D52" s="13">
        <v>0</v>
      </c>
      <c r="E52" s="13">
        <v>0</v>
      </c>
      <c r="F52" s="13">
        <v>0</v>
      </c>
      <c r="G52" s="13">
        <v>0</v>
      </c>
      <c r="H52" s="13">
        <v>342769000</v>
      </c>
      <c r="I52" s="13">
        <v>273546546</v>
      </c>
      <c r="J52" s="13">
        <v>71732000</v>
      </c>
      <c r="K52" s="13">
        <v>36864724</v>
      </c>
      <c r="L52" s="13">
        <v>0</v>
      </c>
      <c r="M52" s="13">
        <v>0</v>
      </c>
      <c r="N52" s="13">
        <v>414501000</v>
      </c>
      <c r="O52" s="13">
        <v>310411270</v>
      </c>
    </row>
    <row r="53" spans="2:15" ht="30">
      <c r="B53" s="11">
        <v>22001</v>
      </c>
      <c r="C53" s="56" t="s">
        <v>180</v>
      </c>
      <c r="D53" s="13">
        <v>0</v>
      </c>
      <c r="E53" s="13">
        <v>0</v>
      </c>
      <c r="F53" s="13">
        <v>6610000</v>
      </c>
      <c r="G53" s="13">
        <v>2066750</v>
      </c>
      <c r="H53" s="13">
        <v>3000000</v>
      </c>
      <c r="I53" s="13">
        <v>1603767</v>
      </c>
      <c r="J53" s="13">
        <v>0</v>
      </c>
      <c r="K53" s="13">
        <v>0</v>
      </c>
      <c r="L53" s="13">
        <v>25300000</v>
      </c>
      <c r="M53" s="13">
        <v>6553581</v>
      </c>
      <c r="N53" s="13">
        <v>34910000</v>
      </c>
      <c r="O53" s="13">
        <v>10224098</v>
      </c>
    </row>
    <row r="54" spans="2:15" ht="30">
      <c r="B54" s="11">
        <v>24001</v>
      </c>
      <c r="C54" s="56" t="s">
        <v>181</v>
      </c>
      <c r="D54" s="13">
        <v>0</v>
      </c>
      <c r="E54" s="13">
        <v>0</v>
      </c>
      <c r="F54" s="13">
        <v>4000000</v>
      </c>
      <c r="G54" s="13">
        <v>4648613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4000000</v>
      </c>
      <c r="O54" s="13">
        <v>4648613</v>
      </c>
    </row>
    <row r="55" spans="2:15">
      <c r="B55" s="11">
        <v>25001</v>
      </c>
      <c r="C55" s="56" t="s">
        <v>182</v>
      </c>
      <c r="D55" s="13">
        <v>0</v>
      </c>
      <c r="E55" s="13">
        <v>0</v>
      </c>
      <c r="F55" s="13">
        <v>9670000</v>
      </c>
      <c r="G55" s="13">
        <v>8427324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9670000</v>
      </c>
      <c r="O55" s="13">
        <v>8427324</v>
      </c>
    </row>
    <row r="56" spans="2:15" ht="30">
      <c r="B56" s="11">
        <v>26001</v>
      </c>
      <c r="C56" s="56" t="s">
        <v>183</v>
      </c>
      <c r="D56" s="13">
        <v>0</v>
      </c>
      <c r="E56" s="13">
        <v>0</v>
      </c>
      <c r="F56" s="13">
        <v>0</v>
      </c>
      <c r="G56" s="13">
        <v>0</v>
      </c>
      <c r="H56" s="13">
        <v>39000000</v>
      </c>
      <c r="I56" s="13">
        <v>30423310</v>
      </c>
      <c r="J56" s="13">
        <v>0</v>
      </c>
      <c r="K56" s="13">
        <v>0</v>
      </c>
      <c r="L56" s="13">
        <v>40000000</v>
      </c>
      <c r="M56" s="13">
        <v>21337123</v>
      </c>
      <c r="N56" s="13">
        <v>79000000</v>
      </c>
      <c r="O56" s="13">
        <v>51760433</v>
      </c>
    </row>
    <row r="57" spans="2:15">
      <c r="B57" s="11">
        <v>28001</v>
      </c>
      <c r="C57" s="56" t="s">
        <v>184</v>
      </c>
      <c r="D57" s="13">
        <v>0</v>
      </c>
      <c r="E57" s="13">
        <v>0</v>
      </c>
      <c r="F57" s="13">
        <v>26766000</v>
      </c>
      <c r="G57" s="13">
        <v>6261129</v>
      </c>
      <c r="H57" s="13">
        <v>0</v>
      </c>
      <c r="I57" s="13">
        <v>0</v>
      </c>
      <c r="J57" s="13">
        <v>0</v>
      </c>
      <c r="K57" s="13">
        <v>0</v>
      </c>
      <c r="L57" s="13">
        <v>96731845</v>
      </c>
      <c r="M57" s="13">
        <v>16844</v>
      </c>
      <c r="N57" s="13">
        <v>123497845</v>
      </c>
      <c r="O57" s="13">
        <v>6277973</v>
      </c>
    </row>
    <row r="58" spans="2:15">
      <c r="B58" s="11">
        <v>29010</v>
      </c>
      <c r="C58" s="11" t="s">
        <v>185</v>
      </c>
      <c r="D58" s="13">
        <v>0</v>
      </c>
      <c r="E58" s="13">
        <v>0</v>
      </c>
      <c r="F58" s="13">
        <v>8200000</v>
      </c>
      <c r="G58" s="13">
        <v>26381578</v>
      </c>
      <c r="H58" s="13">
        <v>0</v>
      </c>
      <c r="I58" s="13">
        <v>12000</v>
      </c>
      <c r="J58" s="13">
        <v>0</v>
      </c>
      <c r="K58" s="13">
        <v>0</v>
      </c>
      <c r="L58" s="13">
        <v>10519528</v>
      </c>
      <c r="M58" s="13">
        <v>6197010</v>
      </c>
      <c r="N58" s="13">
        <v>18719528</v>
      </c>
      <c r="O58" s="13">
        <v>32590588</v>
      </c>
    </row>
    <row r="59" spans="2:15" ht="30">
      <c r="B59" s="11">
        <v>31010</v>
      </c>
      <c r="C59" s="56" t="s">
        <v>186</v>
      </c>
      <c r="D59" s="13">
        <v>0</v>
      </c>
      <c r="E59" s="13">
        <v>0</v>
      </c>
      <c r="F59" s="13">
        <v>200000</v>
      </c>
      <c r="G59" s="13">
        <v>30000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200000</v>
      </c>
      <c r="O59" s="13">
        <v>30000</v>
      </c>
    </row>
    <row r="60" spans="2:15">
      <c r="B60" s="11">
        <v>31101</v>
      </c>
      <c r="C60" s="56" t="s">
        <v>187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1058000</v>
      </c>
      <c r="M60" s="13">
        <v>5508490</v>
      </c>
      <c r="N60" s="13">
        <v>1058000</v>
      </c>
      <c r="O60" s="13">
        <v>5508490</v>
      </c>
    </row>
    <row r="61" spans="2:15">
      <c r="B61" s="131" t="s">
        <v>59</v>
      </c>
      <c r="C61" s="132"/>
      <c r="D61" s="31">
        <f t="shared" ref="D61:O61" si="0">SUM(D6:D60)</f>
        <v>107905235000</v>
      </c>
      <c r="E61" s="31">
        <f t="shared" si="0"/>
        <v>110455501279</v>
      </c>
      <c r="F61" s="31">
        <f t="shared" si="0"/>
        <v>2934908000</v>
      </c>
      <c r="G61" s="31">
        <f t="shared" si="0"/>
        <v>2087070567</v>
      </c>
      <c r="H61" s="31">
        <f t="shared" si="0"/>
        <v>7031613000</v>
      </c>
      <c r="I61" s="31">
        <f t="shared" si="0"/>
        <v>5061192919</v>
      </c>
      <c r="J61" s="31">
        <f t="shared" si="0"/>
        <v>2392376648</v>
      </c>
      <c r="K61" s="31">
        <f t="shared" si="0"/>
        <v>1277195207</v>
      </c>
      <c r="L61" s="31">
        <f t="shared" si="0"/>
        <v>1906594970</v>
      </c>
      <c r="M61" s="31">
        <f t="shared" si="0"/>
        <v>905044341</v>
      </c>
      <c r="N61" s="31">
        <f t="shared" si="0"/>
        <v>122170727618</v>
      </c>
      <c r="O61" s="31">
        <f t="shared" si="0"/>
        <v>119786004313</v>
      </c>
    </row>
  </sheetData>
  <mergeCells count="10">
    <mergeCell ref="B3:B5"/>
    <mergeCell ref="B2:E2"/>
    <mergeCell ref="B61:C61"/>
    <mergeCell ref="C3:C5"/>
    <mergeCell ref="D3:O3"/>
    <mergeCell ref="D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O79"/>
  <sheetViews>
    <sheetView workbookViewId="0">
      <selection activeCell="E79" sqref="E79"/>
    </sheetView>
  </sheetViews>
  <sheetFormatPr defaultRowHeight="15"/>
  <cols>
    <col min="3" max="3" width="27.5703125" customWidth="1"/>
    <col min="4" max="4" width="15.28515625" customWidth="1"/>
    <col min="5" max="5" width="16" customWidth="1"/>
    <col min="6" max="6" width="15.42578125" customWidth="1"/>
    <col min="7" max="7" width="15.85546875" customWidth="1"/>
    <col min="8" max="8" width="14.5703125" customWidth="1"/>
    <col min="9" max="9" width="15.5703125" customWidth="1"/>
    <col min="10" max="10" width="14.28515625" customWidth="1"/>
    <col min="11" max="11" width="14.42578125" customWidth="1"/>
    <col min="12" max="12" width="15.42578125" customWidth="1"/>
    <col min="13" max="13" width="14.140625" customWidth="1"/>
    <col min="14" max="14" width="15.140625" customWidth="1"/>
    <col min="15" max="15" width="16.42578125" customWidth="1"/>
  </cols>
  <sheetData>
    <row r="2" spans="2:15" ht="15" customHeight="1">
      <c r="B2" s="133" t="s">
        <v>189</v>
      </c>
      <c r="C2" s="134"/>
      <c r="D2" s="134"/>
      <c r="E2" s="135"/>
    </row>
    <row r="3" spans="2:15">
      <c r="B3" s="113" t="s">
        <v>128</v>
      </c>
      <c r="C3" s="113" t="s">
        <v>15</v>
      </c>
      <c r="D3" s="110" t="s">
        <v>24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2:15" ht="39.75" customHeight="1">
      <c r="B4" s="113"/>
      <c r="C4" s="113"/>
      <c r="D4" s="105" t="s">
        <v>130</v>
      </c>
      <c r="E4" s="105"/>
      <c r="F4" s="105"/>
      <c r="G4" s="105"/>
      <c r="H4" s="105" t="s">
        <v>63</v>
      </c>
      <c r="I4" s="105"/>
      <c r="J4" s="105" t="s">
        <v>64</v>
      </c>
      <c r="K4" s="105"/>
      <c r="L4" s="105" t="s">
        <v>65</v>
      </c>
      <c r="M4" s="105"/>
      <c r="N4" s="105" t="s">
        <v>66</v>
      </c>
      <c r="O4" s="105"/>
    </row>
    <row r="5" spans="2:15">
      <c r="B5" s="113"/>
      <c r="C5" s="113"/>
      <c r="D5" s="54" t="s">
        <v>17</v>
      </c>
      <c r="E5" s="54" t="s">
        <v>18</v>
      </c>
      <c r="F5" s="54" t="s">
        <v>19</v>
      </c>
      <c r="G5" s="54" t="s">
        <v>18</v>
      </c>
      <c r="H5" s="54" t="s">
        <v>17</v>
      </c>
      <c r="I5" s="54" t="s">
        <v>18</v>
      </c>
      <c r="J5" s="54" t="s">
        <v>17</v>
      </c>
      <c r="K5" s="54" t="s">
        <v>18</v>
      </c>
      <c r="L5" s="54" t="s">
        <v>17</v>
      </c>
      <c r="M5" s="54" t="s">
        <v>18</v>
      </c>
      <c r="N5" s="54" t="s">
        <v>17</v>
      </c>
      <c r="O5" s="54" t="s">
        <v>18</v>
      </c>
    </row>
    <row r="6" spans="2:15" ht="30">
      <c r="B6" s="11">
        <v>1001</v>
      </c>
      <c r="C6" s="56" t="s">
        <v>132</v>
      </c>
      <c r="D6" s="13">
        <v>69338000</v>
      </c>
      <c r="E6" s="13">
        <v>67944559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2913000</v>
      </c>
      <c r="M6" s="13">
        <v>2710202</v>
      </c>
      <c r="N6" s="13">
        <v>72251000</v>
      </c>
      <c r="O6" s="13">
        <v>70654761</v>
      </c>
    </row>
    <row r="7" spans="2:15">
      <c r="B7" s="11">
        <v>1002</v>
      </c>
      <c r="C7" s="1" t="s">
        <v>133</v>
      </c>
      <c r="D7" s="13">
        <v>147821000</v>
      </c>
      <c r="E7" s="13">
        <v>147147119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147821000</v>
      </c>
      <c r="O7" s="13">
        <v>147147119</v>
      </c>
    </row>
    <row r="8" spans="2:15" ht="30">
      <c r="B8" s="11">
        <v>2001</v>
      </c>
      <c r="C8" s="56" t="s">
        <v>190</v>
      </c>
      <c r="D8" s="13">
        <v>678365000</v>
      </c>
      <c r="E8" s="13">
        <v>672048322</v>
      </c>
      <c r="F8" s="13">
        <v>416000</v>
      </c>
      <c r="G8" s="13">
        <v>27685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678781000</v>
      </c>
      <c r="O8" s="13">
        <v>672076007</v>
      </c>
    </row>
    <row r="9" spans="2:15" ht="30">
      <c r="B9" s="11">
        <v>2002</v>
      </c>
      <c r="C9" s="56" t="s">
        <v>135</v>
      </c>
      <c r="D9" s="13">
        <v>94825000</v>
      </c>
      <c r="E9" s="13">
        <v>92106725</v>
      </c>
      <c r="F9" s="13">
        <v>29000000</v>
      </c>
      <c r="G9" s="13">
        <v>24488560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123825000</v>
      </c>
      <c r="O9" s="13">
        <v>116595285</v>
      </c>
    </row>
    <row r="10" spans="2:15" ht="45">
      <c r="B10" s="11">
        <v>2003</v>
      </c>
      <c r="C10" s="56" t="s">
        <v>136</v>
      </c>
      <c r="D10" s="13">
        <v>18758000</v>
      </c>
      <c r="E10" s="13">
        <v>17346918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1525000</v>
      </c>
      <c r="M10" s="13">
        <v>975128</v>
      </c>
      <c r="N10" s="13">
        <v>20283000</v>
      </c>
      <c r="O10" s="13">
        <v>18322046</v>
      </c>
    </row>
    <row r="11" spans="2:15" ht="30">
      <c r="B11" s="11">
        <v>2004</v>
      </c>
      <c r="C11" s="56" t="s">
        <v>191</v>
      </c>
      <c r="D11" s="13">
        <v>60184000</v>
      </c>
      <c r="E11" s="13">
        <v>58456150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60184000</v>
      </c>
      <c r="O11" s="13">
        <v>58456150</v>
      </c>
    </row>
    <row r="12" spans="2:15" ht="30">
      <c r="B12" s="11">
        <v>2005</v>
      </c>
      <c r="C12" s="56" t="s">
        <v>192</v>
      </c>
      <c r="D12" s="13">
        <v>16473000</v>
      </c>
      <c r="E12" s="13">
        <v>15066025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16473000</v>
      </c>
      <c r="O12" s="13">
        <v>15066025</v>
      </c>
    </row>
    <row r="13" spans="2:15" ht="30">
      <c r="B13" s="11">
        <v>2006</v>
      </c>
      <c r="C13" s="56" t="s">
        <v>137</v>
      </c>
      <c r="D13" s="13">
        <v>31194000</v>
      </c>
      <c r="E13" s="13">
        <v>25866591</v>
      </c>
      <c r="F13" s="13">
        <v>250000</v>
      </c>
      <c r="G13" s="13">
        <v>217350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31444000</v>
      </c>
      <c r="O13" s="13">
        <v>26083941</v>
      </c>
    </row>
    <row r="14" spans="2:15" ht="30">
      <c r="B14" s="11">
        <v>2007</v>
      </c>
      <c r="C14" s="56" t="s">
        <v>193</v>
      </c>
      <c r="D14" s="13">
        <v>9960000</v>
      </c>
      <c r="E14" s="13">
        <v>9236107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9960000</v>
      </c>
      <c r="O14" s="13">
        <v>9236107</v>
      </c>
    </row>
    <row r="15" spans="2:15" ht="45">
      <c r="B15" s="11">
        <v>2008</v>
      </c>
      <c r="C15" s="56" t="s">
        <v>194</v>
      </c>
      <c r="D15" s="13">
        <v>18644000</v>
      </c>
      <c r="E15" s="13">
        <v>18325668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18644000</v>
      </c>
      <c r="O15" s="13">
        <v>18325668</v>
      </c>
    </row>
    <row r="16" spans="2:15" ht="30">
      <c r="B16" s="11">
        <v>2009</v>
      </c>
      <c r="C16" s="56" t="s">
        <v>138</v>
      </c>
      <c r="D16" s="13">
        <v>5260000</v>
      </c>
      <c r="E16" s="13">
        <v>4358624</v>
      </c>
      <c r="F16" s="13">
        <v>300000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5560000</v>
      </c>
      <c r="O16" s="13">
        <v>4358624</v>
      </c>
    </row>
    <row r="17" spans="2:15" ht="30">
      <c r="B17" s="11">
        <v>2011</v>
      </c>
      <c r="C17" s="56" t="s">
        <v>195</v>
      </c>
      <c r="D17" s="13">
        <v>3630000</v>
      </c>
      <c r="E17" s="13">
        <v>3531772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3630000</v>
      </c>
      <c r="O17" s="13">
        <v>3531772</v>
      </c>
    </row>
    <row r="18" spans="2:15" ht="30">
      <c r="B18" s="11">
        <v>3001</v>
      </c>
      <c r="C18" s="56" t="s">
        <v>196</v>
      </c>
      <c r="D18" s="13">
        <v>34725000</v>
      </c>
      <c r="E18" s="13">
        <v>32969393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34725000</v>
      </c>
      <c r="O18" s="13">
        <v>32969393</v>
      </c>
    </row>
    <row r="19" spans="2:15" ht="30">
      <c r="B19" s="11">
        <v>4001</v>
      </c>
      <c r="C19" s="56" t="s">
        <v>197</v>
      </c>
      <c r="D19" s="13">
        <v>918625000</v>
      </c>
      <c r="E19" s="13">
        <v>911659025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918625000</v>
      </c>
      <c r="O19" s="13">
        <v>911659025</v>
      </c>
    </row>
    <row r="20" spans="2:15" ht="45">
      <c r="B20" s="11">
        <v>4002</v>
      </c>
      <c r="C20" s="56" t="s">
        <v>140</v>
      </c>
      <c r="D20" s="13">
        <v>1904219000</v>
      </c>
      <c r="E20" s="13">
        <v>1788000570</v>
      </c>
      <c r="F20" s="13">
        <v>60650000</v>
      </c>
      <c r="G20" s="13">
        <v>21490218</v>
      </c>
      <c r="H20" s="13">
        <v>31800000</v>
      </c>
      <c r="I20" s="13">
        <v>21180695</v>
      </c>
      <c r="J20" s="13">
        <v>0</v>
      </c>
      <c r="K20" s="13">
        <v>0</v>
      </c>
      <c r="L20" s="13">
        <v>0</v>
      </c>
      <c r="M20" s="13">
        <v>0</v>
      </c>
      <c r="N20" s="13">
        <v>1996669000</v>
      </c>
      <c r="O20" s="13">
        <v>1830671483</v>
      </c>
    </row>
    <row r="21" spans="2:15" ht="30">
      <c r="B21" s="11">
        <v>4003</v>
      </c>
      <c r="C21" s="56" t="s">
        <v>198</v>
      </c>
      <c r="D21" s="13">
        <v>15638000</v>
      </c>
      <c r="E21" s="13">
        <v>15142632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15638000</v>
      </c>
      <c r="O21" s="13">
        <v>15142632</v>
      </c>
    </row>
    <row r="22" spans="2:15" ht="45">
      <c r="B22" s="11">
        <v>4006</v>
      </c>
      <c r="C22" s="56" t="s">
        <v>142</v>
      </c>
      <c r="D22" s="13">
        <v>54110000</v>
      </c>
      <c r="E22" s="13">
        <v>51442414</v>
      </c>
      <c r="F22" s="13">
        <v>9435000</v>
      </c>
      <c r="G22" s="13">
        <v>6353178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63545000</v>
      </c>
      <c r="O22" s="13">
        <v>57795592</v>
      </c>
    </row>
    <row r="23" spans="2:15" ht="30">
      <c r="B23" s="11">
        <v>4007</v>
      </c>
      <c r="C23" s="56" t="s">
        <v>199</v>
      </c>
      <c r="D23" s="13">
        <v>9856000</v>
      </c>
      <c r="E23" s="13">
        <v>7977681</v>
      </c>
      <c r="F23" s="13">
        <v>0</v>
      </c>
      <c r="G23" s="13">
        <v>0</v>
      </c>
      <c r="H23" s="13">
        <v>1000000</v>
      </c>
      <c r="I23" s="13">
        <v>134428</v>
      </c>
      <c r="J23" s="13">
        <v>0</v>
      </c>
      <c r="K23" s="13">
        <v>0</v>
      </c>
      <c r="L23" s="13">
        <v>0</v>
      </c>
      <c r="M23" s="13">
        <v>0</v>
      </c>
      <c r="N23" s="13">
        <v>10856000</v>
      </c>
      <c r="O23" s="13">
        <v>8112109</v>
      </c>
    </row>
    <row r="24" spans="2:15" ht="30">
      <c r="B24" s="11">
        <v>4008</v>
      </c>
      <c r="C24" s="56" t="s">
        <v>200</v>
      </c>
      <c r="D24" s="13">
        <v>26900000</v>
      </c>
      <c r="E24" s="13">
        <v>26850170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26900000</v>
      </c>
      <c r="O24" s="13">
        <v>26850170</v>
      </c>
    </row>
    <row r="25" spans="2:15" ht="30">
      <c r="B25" s="11">
        <v>4009</v>
      </c>
      <c r="C25" s="56" t="s">
        <v>144</v>
      </c>
      <c r="D25" s="13">
        <v>79549000</v>
      </c>
      <c r="E25" s="13">
        <v>74641031</v>
      </c>
      <c r="F25" s="13">
        <v>150000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25622000</v>
      </c>
      <c r="M25" s="13">
        <v>1718433</v>
      </c>
      <c r="N25" s="13">
        <v>105321000</v>
      </c>
      <c r="O25" s="13">
        <v>76359464</v>
      </c>
    </row>
    <row r="26" spans="2:15" ht="45">
      <c r="B26" s="11">
        <v>4010</v>
      </c>
      <c r="C26" s="56" t="s">
        <v>201</v>
      </c>
      <c r="D26" s="13">
        <v>486850000</v>
      </c>
      <c r="E26" s="13">
        <v>467281582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486850000</v>
      </c>
      <c r="O26" s="13">
        <v>467281582</v>
      </c>
    </row>
    <row r="27" spans="2:15" ht="45">
      <c r="B27" s="11">
        <v>4012</v>
      </c>
      <c r="C27" s="56" t="s">
        <v>202</v>
      </c>
      <c r="D27" s="13">
        <v>6231000</v>
      </c>
      <c r="E27" s="13">
        <v>5720952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6231000</v>
      </c>
      <c r="O27" s="13">
        <v>5720952</v>
      </c>
    </row>
    <row r="28" spans="2:15" ht="30">
      <c r="B28" s="11">
        <v>4013</v>
      </c>
      <c r="C28" s="56" t="s">
        <v>203</v>
      </c>
      <c r="D28" s="13">
        <v>10766000</v>
      </c>
      <c r="E28" s="13">
        <v>9194884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10766000</v>
      </c>
      <c r="O28" s="13">
        <v>9194884</v>
      </c>
    </row>
    <row r="29" spans="2:15" ht="30">
      <c r="B29" s="11">
        <v>5001</v>
      </c>
      <c r="C29" s="56" t="s">
        <v>204</v>
      </c>
      <c r="D29" s="13">
        <v>5550376000</v>
      </c>
      <c r="E29" s="13">
        <v>5398706106</v>
      </c>
      <c r="F29" s="13">
        <v>65000000</v>
      </c>
      <c r="G29" s="13">
        <v>55273408</v>
      </c>
      <c r="H29" s="13">
        <v>35000000</v>
      </c>
      <c r="I29" s="13">
        <v>19254220</v>
      </c>
      <c r="J29" s="13">
        <v>0</v>
      </c>
      <c r="K29" s="13">
        <v>0</v>
      </c>
      <c r="L29" s="13">
        <v>26750000</v>
      </c>
      <c r="M29" s="13">
        <v>19694099</v>
      </c>
      <c r="N29" s="13">
        <v>5677126000</v>
      </c>
      <c r="O29" s="13">
        <v>5492927833</v>
      </c>
    </row>
    <row r="30" spans="2:15" ht="45">
      <c r="B30" s="11">
        <v>5002</v>
      </c>
      <c r="C30" s="56" t="s">
        <v>205</v>
      </c>
      <c r="D30" s="13">
        <v>25400000</v>
      </c>
      <c r="E30" s="13">
        <v>24552378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25400000</v>
      </c>
      <c r="O30" s="13">
        <v>24552378</v>
      </c>
    </row>
    <row r="31" spans="2:15" ht="30">
      <c r="B31" s="11">
        <v>5003</v>
      </c>
      <c r="C31" s="56" t="s">
        <v>146</v>
      </c>
      <c r="D31" s="13">
        <v>198600000</v>
      </c>
      <c r="E31" s="13">
        <v>194123097</v>
      </c>
      <c r="F31" s="13">
        <v>51000000</v>
      </c>
      <c r="G31" s="13">
        <v>7843018</v>
      </c>
      <c r="H31" s="13">
        <v>0</v>
      </c>
      <c r="I31" s="13">
        <v>0</v>
      </c>
      <c r="J31" s="13">
        <v>0</v>
      </c>
      <c r="K31" s="13">
        <v>0</v>
      </c>
      <c r="L31" s="13">
        <v>3223000</v>
      </c>
      <c r="M31" s="13">
        <v>2844487</v>
      </c>
      <c r="N31" s="13">
        <v>252823000</v>
      </c>
      <c r="O31" s="13">
        <v>204810602</v>
      </c>
    </row>
    <row r="32" spans="2:15" ht="30">
      <c r="B32" s="11">
        <v>5004</v>
      </c>
      <c r="C32" s="56" t="s">
        <v>147</v>
      </c>
      <c r="D32" s="13">
        <v>155310000</v>
      </c>
      <c r="E32" s="13">
        <v>152414042</v>
      </c>
      <c r="F32" s="13">
        <v>200000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1477597</v>
      </c>
      <c r="M32" s="13">
        <v>1477597</v>
      </c>
      <c r="N32" s="13">
        <v>156987597</v>
      </c>
      <c r="O32" s="13">
        <v>153891639</v>
      </c>
    </row>
    <row r="33" spans="2:15" ht="30" customHeight="1">
      <c r="B33" s="11">
        <v>6001</v>
      </c>
      <c r="C33" s="56" t="s">
        <v>206</v>
      </c>
      <c r="D33" s="13">
        <v>8723592000</v>
      </c>
      <c r="E33" s="13">
        <v>8673780821</v>
      </c>
      <c r="F33" s="13">
        <v>1397087000</v>
      </c>
      <c r="G33" s="13">
        <v>1009452327</v>
      </c>
      <c r="H33" s="13">
        <v>114600000</v>
      </c>
      <c r="I33" s="13">
        <v>48281428</v>
      </c>
      <c r="J33" s="13">
        <v>0</v>
      </c>
      <c r="K33" s="13">
        <v>0</v>
      </c>
      <c r="L33" s="13">
        <v>700000</v>
      </c>
      <c r="M33" s="13">
        <v>528872</v>
      </c>
      <c r="N33" s="13">
        <v>10235979000</v>
      </c>
      <c r="O33" s="13">
        <v>9732043448</v>
      </c>
    </row>
    <row r="34" spans="2:15">
      <c r="B34" s="11">
        <v>7001</v>
      </c>
      <c r="C34" s="56" t="s">
        <v>207</v>
      </c>
      <c r="D34" s="13">
        <v>267497000</v>
      </c>
      <c r="E34" s="13">
        <v>229654768</v>
      </c>
      <c r="F34" s="13">
        <v>8900000</v>
      </c>
      <c r="G34" s="13">
        <v>7132827</v>
      </c>
      <c r="H34" s="13">
        <v>0</v>
      </c>
      <c r="I34" s="13">
        <v>0</v>
      </c>
      <c r="J34" s="13">
        <v>124344000</v>
      </c>
      <c r="K34" s="13">
        <v>117057133</v>
      </c>
      <c r="L34" s="13">
        <v>0</v>
      </c>
      <c r="M34" s="13">
        <v>0</v>
      </c>
      <c r="N34" s="13">
        <v>400741000</v>
      </c>
      <c r="O34" s="13">
        <v>353844728</v>
      </c>
    </row>
    <row r="35" spans="2:15" ht="30">
      <c r="B35" s="11">
        <v>7002</v>
      </c>
      <c r="C35" s="56" t="s">
        <v>150</v>
      </c>
      <c r="D35" s="13">
        <v>490943000</v>
      </c>
      <c r="E35" s="13">
        <v>462642405</v>
      </c>
      <c r="F35" s="13">
        <v>0</v>
      </c>
      <c r="G35" s="13">
        <v>0</v>
      </c>
      <c r="H35" s="13">
        <v>25000000</v>
      </c>
      <c r="I35" s="13">
        <v>3707047</v>
      </c>
      <c r="J35" s="13">
        <v>61310000</v>
      </c>
      <c r="K35" s="13">
        <v>19927186</v>
      </c>
      <c r="L35" s="13">
        <v>0</v>
      </c>
      <c r="M35" s="13">
        <v>0</v>
      </c>
      <c r="N35" s="13">
        <v>577253000</v>
      </c>
      <c r="O35" s="13">
        <v>486276638</v>
      </c>
    </row>
    <row r="36" spans="2:15" ht="30">
      <c r="B36" s="11">
        <v>7003</v>
      </c>
      <c r="C36" s="56" t="s">
        <v>151</v>
      </c>
      <c r="D36" s="13">
        <v>136120000</v>
      </c>
      <c r="E36" s="13">
        <v>133156208</v>
      </c>
      <c r="F36" s="13">
        <v>27004000</v>
      </c>
      <c r="G36" s="13">
        <v>17064697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163124000</v>
      </c>
      <c r="O36" s="13">
        <v>150220905</v>
      </c>
    </row>
    <row r="37" spans="2:15" ht="30">
      <c r="B37" s="11">
        <v>8001</v>
      </c>
      <c r="C37" s="56" t="s">
        <v>152</v>
      </c>
      <c r="D37" s="13">
        <v>1266388000</v>
      </c>
      <c r="E37" s="13">
        <v>1215593394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428000</v>
      </c>
      <c r="M37" s="13">
        <v>155506</v>
      </c>
      <c r="N37" s="13">
        <v>1266816000</v>
      </c>
      <c r="O37" s="13">
        <v>1215748900</v>
      </c>
    </row>
    <row r="38" spans="2:15" ht="30">
      <c r="B38" s="11">
        <v>9001</v>
      </c>
      <c r="C38" s="56" t="s">
        <v>208</v>
      </c>
      <c r="D38" s="13">
        <v>531075000</v>
      </c>
      <c r="E38" s="13">
        <v>473635083</v>
      </c>
      <c r="F38" s="13">
        <v>50700000</v>
      </c>
      <c r="G38" s="13">
        <v>25433015</v>
      </c>
      <c r="H38" s="13">
        <v>0</v>
      </c>
      <c r="I38" s="13">
        <v>0</v>
      </c>
      <c r="J38" s="13">
        <v>353150000</v>
      </c>
      <c r="K38" s="13">
        <v>230691353</v>
      </c>
      <c r="L38" s="13">
        <v>0</v>
      </c>
      <c r="M38" s="13">
        <v>0</v>
      </c>
      <c r="N38" s="13">
        <v>934925000</v>
      </c>
      <c r="O38" s="13">
        <v>729759451</v>
      </c>
    </row>
    <row r="39" spans="2:15" ht="45">
      <c r="B39" s="11">
        <v>9002</v>
      </c>
      <c r="C39" s="56" t="s">
        <v>154</v>
      </c>
      <c r="D39" s="13">
        <v>20057072000</v>
      </c>
      <c r="E39" s="13">
        <v>20510743244</v>
      </c>
      <c r="F39" s="13">
        <v>0</v>
      </c>
      <c r="G39" s="13">
        <v>0</v>
      </c>
      <c r="H39" s="13">
        <v>0</v>
      </c>
      <c r="I39" s="13">
        <v>0</v>
      </c>
      <c r="J39" s="13">
        <v>341918000</v>
      </c>
      <c r="K39" s="13">
        <v>0</v>
      </c>
      <c r="L39" s="13">
        <v>664966800</v>
      </c>
      <c r="M39" s="13">
        <v>266465022</v>
      </c>
      <c r="N39" s="13">
        <v>21063956800</v>
      </c>
      <c r="O39" s="13">
        <v>20777208266</v>
      </c>
    </row>
    <row r="40" spans="2:15" ht="30">
      <c r="B40" s="11">
        <v>9003</v>
      </c>
      <c r="C40" s="56" t="s">
        <v>209</v>
      </c>
      <c r="D40" s="13">
        <v>801082000</v>
      </c>
      <c r="E40" s="13">
        <v>793602685</v>
      </c>
      <c r="F40" s="13">
        <v>55000000</v>
      </c>
      <c r="G40" s="13">
        <v>36363348</v>
      </c>
      <c r="H40" s="13">
        <v>0</v>
      </c>
      <c r="I40" s="13">
        <v>0</v>
      </c>
      <c r="J40" s="13">
        <v>30655000</v>
      </c>
      <c r="K40" s="13">
        <v>29561567</v>
      </c>
      <c r="L40" s="13">
        <v>3461200</v>
      </c>
      <c r="M40" s="13">
        <v>3376822</v>
      </c>
      <c r="N40" s="13">
        <v>890198200</v>
      </c>
      <c r="O40" s="13">
        <v>862904422</v>
      </c>
    </row>
    <row r="41" spans="2:15" ht="30">
      <c r="B41" s="11">
        <v>9004</v>
      </c>
      <c r="C41" s="56" t="s">
        <v>210</v>
      </c>
      <c r="D41" s="13">
        <v>50330000</v>
      </c>
      <c r="E41" s="13">
        <v>45834764</v>
      </c>
      <c r="F41" s="13">
        <v>0</v>
      </c>
      <c r="G41" s="13">
        <v>0</v>
      </c>
      <c r="H41" s="13">
        <v>953000000</v>
      </c>
      <c r="I41" s="13">
        <v>636998334</v>
      </c>
      <c r="J41" s="13">
        <v>0</v>
      </c>
      <c r="K41" s="13">
        <v>0</v>
      </c>
      <c r="L41" s="13">
        <v>0</v>
      </c>
      <c r="M41" s="13">
        <v>0</v>
      </c>
      <c r="N41" s="13">
        <v>1003330000</v>
      </c>
      <c r="O41" s="13">
        <v>682833098</v>
      </c>
    </row>
    <row r="42" spans="2:15" ht="30">
      <c r="B42" s="11">
        <v>9005</v>
      </c>
      <c r="C42" s="56" t="s">
        <v>211</v>
      </c>
      <c r="D42" s="13">
        <v>587098000</v>
      </c>
      <c r="E42" s="13">
        <v>585714540</v>
      </c>
      <c r="F42" s="13">
        <v>460000000</v>
      </c>
      <c r="G42" s="13">
        <v>335348125</v>
      </c>
      <c r="H42" s="13">
        <v>0</v>
      </c>
      <c r="I42" s="13">
        <v>0</v>
      </c>
      <c r="J42" s="13">
        <v>0</v>
      </c>
      <c r="K42" s="13">
        <v>0</v>
      </c>
      <c r="L42" s="13">
        <v>1154000</v>
      </c>
      <c r="M42" s="13">
        <v>0</v>
      </c>
      <c r="N42" s="13">
        <v>1048252000</v>
      </c>
      <c r="O42" s="13">
        <v>921062665</v>
      </c>
    </row>
    <row r="43" spans="2:15" ht="30">
      <c r="B43" s="11">
        <v>9006</v>
      </c>
      <c r="C43" s="56" t="s">
        <v>212</v>
      </c>
      <c r="D43" s="13">
        <v>31110000</v>
      </c>
      <c r="E43" s="13">
        <v>30862566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31110000</v>
      </c>
      <c r="O43" s="13">
        <v>30862566</v>
      </c>
    </row>
    <row r="44" spans="2:15" ht="60">
      <c r="B44" s="11">
        <v>9007</v>
      </c>
      <c r="C44" s="56" t="s">
        <v>158</v>
      </c>
      <c r="D44" s="13">
        <v>0</v>
      </c>
      <c r="E44" s="13">
        <v>0</v>
      </c>
      <c r="F44" s="13">
        <v>0</v>
      </c>
      <c r="G44" s="13">
        <v>0</v>
      </c>
      <c r="H44" s="13">
        <v>1020050000</v>
      </c>
      <c r="I44" s="13">
        <v>505302071</v>
      </c>
      <c r="J44" s="13">
        <v>0</v>
      </c>
      <c r="K44" s="13">
        <v>0</v>
      </c>
      <c r="L44" s="13">
        <v>0</v>
      </c>
      <c r="M44" s="13">
        <v>0</v>
      </c>
      <c r="N44" s="13">
        <v>1020050000</v>
      </c>
      <c r="O44" s="13">
        <v>505302071</v>
      </c>
    </row>
    <row r="45" spans="2:15" ht="30">
      <c r="B45" s="11">
        <v>10001</v>
      </c>
      <c r="C45" s="56" t="s">
        <v>159</v>
      </c>
      <c r="D45" s="13">
        <v>885550000</v>
      </c>
      <c r="E45" s="13">
        <v>795884722</v>
      </c>
      <c r="F45" s="13">
        <v>117920000</v>
      </c>
      <c r="G45" s="13">
        <v>27833038</v>
      </c>
      <c r="H45" s="13">
        <v>98400000</v>
      </c>
      <c r="I45" s="13">
        <v>80976294</v>
      </c>
      <c r="J45" s="13">
        <v>73939000</v>
      </c>
      <c r="K45" s="13">
        <v>14602982</v>
      </c>
      <c r="L45" s="13">
        <v>85079000</v>
      </c>
      <c r="M45" s="13">
        <v>60228179</v>
      </c>
      <c r="N45" s="13">
        <v>1260888000</v>
      </c>
      <c r="O45" s="13">
        <v>979525215</v>
      </c>
    </row>
    <row r="46" spans="2:15" ht="60">
      <c r="B46" s="11">
        <v>10002</v>
      </c>
      <c r="C46" s="56" t="s">
        <v>160</v>
      </c>
      <c r="D46" s="13">
        <v>228828000</v>
      </c>
      <c r="E46" s="13">
        <v>218767196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228828000</v>
      </c>
      <c r="O46" s="13">
        <v>218767196</v>
      </c>
    </row>
    <row r="47" spans="2:15" ht="45">
      <c r="B47" s="11">
        <v>10003</v>
      </c>
      <c r="C47" s="56" t="s">
        <v>161</v>
      </c>
      <c r="D47" s="13">
        <v>10328000</v>
      </c>
      <c r="E47" s="13">
        <v>10268458</v>
      </c>
      <c r="F47" s="13">
        <v>0</v>
      </c>
      <c r="G47" s="13">
        <v>0</v>
      </c>
      <c r="H47" s="13">
        <v>850000</v>
      </c>
      <c r="I47" s="13">
        <v>625945</v>
      </c>
      <c r="J47" s="13">
        <v>0</v>
      </c>
      <c r="K47" s="13">
        <v>0</v>
      </c>
      <c r="L47" s="13">
        <v>0</v>
      </c>
      <c r="M47" s="13">
        <v>0</v>
      </c>
      <c r="N47" s="13">
        <v>11178000</v>
      </c>
      <c r="O47" s="13">
        <v>10894403</v>
      </c>
    </row>
    <row r="48" spans="2:15" ht="45">
      <c r="B48" s="11">
        <v>11002</v>
      </c>
      <c r="C48" s="56" t="s">
        <v>162</v>
      </c>
      <c r="D48" s="13">
        <v>0</v>
      </c>
      <c r="E48" s="13">
        <v>0</v>
      </c>
      <c r="F48" s="13">
        <v>0</v>
      </c>
      <c r="G48" s="13">
        <v>0</v>
      </c>
      <c r="H48" s="13">
        <v>38788000</v>
      </c>
      <c r="I48" s="13">
        <v>32982700</v>
      </c>
      <c r="J48" s="13">
        <v>0</v>
      </c>
      <c r="K48" s="13">
        <v>0</v>
      </c>
      <c r="L48" s="13">
        <v>0</v>
      </c>
      <c r="M48" s="13">
        <v>0</v>
      </c>
      <c r="N48" s="13">
        <v>38788000</v>
      </c>
      <c r="O48" s="13">
        <v>32982700</v>
      </c>
    </row>
    <row r="49" spans="2:15" ht="45">
      <c r="B49" s="11">
        <v>12101</v>
      </c>
      <c r="C49" s="56" t="s">
        <v>213</v>
      </c>
      <c r="D49" s="13">
        <v>293527000</v>
      </c>
      <c r="E49" s="13">
        <v>253655420</v>
      </c>
      <c r="F49" s="13">
        <v>122500000</v>
      </c>
      <c r="G49" s="13">
        <v>41826198</v>
      </c>
      <c r="H49" s="13">
        <v>23650000</v>
      </c>
      <c r="I49" s="13">
        <v>931198</v>
      </c>
      <c r="J49" s="13">
        <v>0</v>
      </c>
      <c r="K49" s="13">
        <v>0</v>
      </c>
      <c r="L49" s="13">
        <v>111450000</v>
      </c>
      <c r="M49" s="13">
        <v>93623297</v>
      </c>
      <c r="N49" s="13">
        <v>551127000</v>
      </c>
      <c r="O49" s="13">
        <v>390036113</v>
      </c>
    </row>
    <row r="50" spans="2:15" ht="30">
      <c r="B50" s="11">
        <v>13001</v>
      </c>
      <c r="C50" s="56" t="s">
        <v>165</v>
      </c>
      <c r="D50" s="13">
        <v>2232423000</v>
      </c>
      <c r="E50" s="13">
        <v>2051649870</v>
      </c>
      <c r="F50" s="13">
        <v>20000000</v>
      </c>
      <c r="G50" s="13">
        <v>10815352</v>
      </c>
      <c r="H50" s="13">
        <v>0</v>
      </c>
      <c r="I50" s="13">
        <v>0</v>
      </c>
      <c r="J50" s="13">
        <v>492932000</v>
      </c>
      <c r="K50" s="13">
        <v>92972972</v>
      </c>
      <c r="L50" s="13">
        <v>0</v>
      </c>
      <c r="M50" s="13">
        <v>0</v>
      </c>
      <c r="N50" s="13">
        <v>2745355000</v>
      </c>
      <c r="O50" s="13">
        <v>2155438194</v>
      </c>
    </row>
    <row r="51" spans="2:15" ht="60">
      <c r="B51" s="11">
        <v>14001</v>
      </c>
      <c r="C51" s="56" t="s">
        <v>166</v>
      </c>
      <c r="D51" s="13">
        <v>1112948000</v>
      </c>
      <c r="E51" s="13">
        <v>1028819834</v>
      </c>
      <c r="F51" s="13">
        <v>63900000</v>
      </c>
      <c r="G51" s="13">
        <v>26130270</v>
      </c>
      <c r="H51" s="13">
        <v>0</v>
      </c>
      <c r="I51" s="13">
        <v>0</v>
      </c>
      <c r="J51" s="13">
        <v>223654279</v>
      </c>
      <c r="K51" s="13">
        <v>135161035</v>
      </c>
      <c r="L51" s="13">
        <v>0</v>
      </c>
      <c r="M51" s="13">
        <v>0</v>
      </c>
      <c r="N51" s="13">
        <v>1400502279</v>
      </c>
      <c r="O51" s="13">
        <v>1190111139</v>
      </c>
    </row>
    <row r="52" spans="2:15" ht="60">
      <c r="B52" s="11">
        <v>14002</v>
      </c>
      <c r="C52" s="56" t="s">
        <v>214</v>
      </c>
      <c r="D52" s="13">
        <v>56640000</v>
      </c>
      <c r="E52" s="13">
        <v>55550507</v>
      </c>
      <c r="F52" s="13">
        <v>1500000</v>
      </c>
      <c r="G52" s="13">
        <v>298680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58140000</v>
      </c>
      <c r="O52" s="13">
        <v>55849187</v>
      </c>
    </row>
    <row r="53" spans="2:15" ht="45">
      <c r="B53" s="11">
        <v>14003</v>
      </c>
      <c r="C53" s="56" t="s">
        <v>168</v>
      </c>
      <c r="D53" s="13">
        <v>103023000</v>
      </c>
      <c r="E53" s="13">
        <v>99776040</v>
      </c>
      <c r="F53" s="13">
        <v>3000000</v>
      </c>
      <c r="G53" s="13">
        <v>2301943</v>
      </c>
      <c r="H53" s="13">
        <v>18000000</v>
      </c>
      <c r="I53" s="13">
        <v>3627770</v>
      </c>
      <c r="J53" s="13">
        <v>0</v>
      </c>
      <c r="K53" s="13">
        <v>0</v>
      </c>
      <c r="L53" s="13">
        <v>2154000</v>
      </c>
      <c r="M53" s="13">
        <v>974909</v>
      </c>
      <c r="N53" s="13">
        <v>126177000</v>
      </c>
      <c r="O53" s="13">
        <v>106680662</v>
      </c>
    </row>
    <row r="54" spans="2:15" ht="60">
      <c r="B54" s="11">
        <v>14004</v>
      </c>
      <c r="C54" s="56" t="s">
        <v>215</v>
      </c>
      <c r="D54" s="13">
        <v>6738357000</v>
      </c>
      <c r="E54" s="13">
        <v>3972612999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6738357000</v>
      </c>
      <c r="O54" s="13">
        <v>3972612999</v>
      </c>
    </row>
    <row r="55" spans="2:15" ht="45">
      <c r="B55" s="11">
        <v>14005</v>
      </c>
      <c r="C55" s="56" t="s">
        <v>216</v>
      </c>
      <c r="D55" s="13">
        <v>325235000</v>
      </c>
      <c r="E55" s="13">
        <v>320317508</v>
      </c>
      <c r="F55" s="13">
        <v>86801000</v>
      </c>
      <c r="G55" s="13">
        <v>19911323</v>
      </c>
      <c r="H55" s="13">
        <v>0</v>
      </c>
      <c r="I55" s="13">
        <v>0</v>
      </c>
      <c r="J55" s="13">
        <v>0</v>
      </c>
      <c r="K55" s="13">
        <v>0</v>
      </c>
      <c r="L55" s="13">
        <v>2792000</v>
      </c>
      <c r="M55" s="13">
        <v>0</v>
      </c>
      <c r="N55" s="13">
        <v>414828000</v>
      </c>
      <c r="O55" s="13">
        <v>340228831</v>
      </c>
    </row>
    <row r="56" spans="2:15" ht="30">
      <c r="B56" s="11">
        <v>15001</v>
      </c>
      <c r="C56" s="56" t="s">
        <v>169</v>
      </c>
      <c r="D56" s="13">
        <v>24963277000</v>
      </c>
      <c r="E56" s="13">
        <v>24790345107</v>
      </c>
      <c r="F56" s="13">
        <v>6630000</v>
      </c>
      <c r="G56" s="13">
        <v>599511</v>
      </c>
      <c r="H56" s="13">
        <v>87250000</v>
      </c>
      <c r="I56" s="13">
        <v>40833585</v>
      </c>
      <c r="J56" s="13">
        <v>187300000</v>
      </c>
      <c r="K56" s="13">
        <v>155484596</v>
      </c>
      <c r="L56" s="13">
        <v>79746000</v>
      </c>
      <c r="M56" s="13">
        <v>20612057</v>
      </c>
      <c r="N56" s="13">
        <v>25324203000</v>
      </c>
      <c r="O56" s="13">
        <v>25007874856</v>
      </c>
    </row>
    <row r="57" spans="2:15" ht="30">
      <c r="B57" s="11">
        <v>16001</v>
      </c>
      <c r="C57" s="56" t="s">
        <v>170</v>
      </c>
      <c r="D57" s="13">
        <v>16631171000</v>
      </c>
      <c r="E57" s="13">
        <v>16000286864</v>
      </c>
      <c r="F57" s="13">
        <v>81170000</v>
      </c>
      <c r="G57" s="13">
        <v>10543199</v>
      </c>
      <c r="H57" s="13">
        <v>4066299000</v>
      </c>
      <c r="I57" s="13">
        <v>2980270336</v>
      </c>
      <c r="J57" s="13">
        <v>244822369</v>
      </c>
      <c r="K57" s="13">
        <v>184775783</v>
      </c>
      <c r="L57" s="13">
        <v>426035000</v>
      </c>
      <c r="M57" s="13">
        <v>227851221</v>
      </c>
      <c r="N57" s="13">
        <v>21449497369</v>
      </c>
      <c r="O57" s="13">
        <v>19403727403</v>
      </c>
    </row>
    <row r="58" spans="2:15" ht="30">
      <c r="B58" s="11">
        <v>16002</v>
      </c>
      <c r="C58" s="56" t="s">
        <v>218</v>
      </c>
      <c r="D58" s="13">
        <v>127067000</v>
      </c>
      <c r="E58" s="13">
        <v>111927140</v>
      </c>
      <c r="F58" s="13">
        <v>0</v>
      </c>
      <c r="G58" s="13">
        <v>0</v>
      </c>
      <c r="H58" s="13">
        <v>8650000</v>
      </c>
      <c r="I58" s="13">
        <v>2280087</v>
      </c>
      <c r="J58" s="13">
        <v>0</v>
      </c>
      <c r="K58" s="13">
        <v>0</v>
      </c>
      <c r="L58" s="13">
        <v>10515000</v>
      </c>
      <c r="M58" s="13">
        <v>2052008</v>
      </c>
      <c r="N58" s="13">
        <v>146232000</v>
      </c>
      <c r="O58" s="13">
        <v>116259235</v>
      </c>
    </row>
    <row r="59" spans="2:15" ht="45">
      <c r="B59" s="11">
        <v>16003</v>
      </c>
      <c r="C59" s="56" t="s">
        <v>172</v>
      </c>
      <c r="D59" s="13">
        <v>20165000</v>
      </c>
      <c r="E59" s="13">
        <v>18258955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20165000</v>
      </c>
      <c r="O59" s="13">
        <v>18258955</v>
      </c>
    </row>
    <row r="60" spans="2:15" ht="30">
      <c r="B60" s="11">
        <v>16101</v>
      </c>
      <c r="C60" s="56" t="s">
        <v>173</v>
      </c>
      <c r="D60" s="13">
        <v>514635000</v>
      </c>
      <c r="E60" s="13">
        <v>441527407</v>
      </c>
      <c r="F60" s="13">
        <v>2539000</v>
      </c>
      <c r="G60" s="13">
        <v>1565271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517174000</v>
      </c>
      <c r="O60" s="13">
        <v>443092678</v>
      </c>
    </row>
    <row r="61" spans="2:15" ht="67.5" customHeight="1">
      <c r="B61" s="11">
        <v>17001</v>
      </c>
      <c r="C61" s="56" t="s">
        <v>174</v>
      </c>
      <c r="D61" s="13">
        <v>617173000</v>
      </c>
      <c r="E61" s="13">
        <v>577263807</v>
      </c>
      <c r="F61" s="13">
        <v>1000000</v>
      </c>
      <c r="G61" s="13">
        <v>4100</v>
      </c>
      <c r="H61" s="13">
        <v>0</v>
      </c>
      <c r="I61" s="13">
        <v>0</v>
      </c>
      <c r="J61" s="13">
        <v>0</v>
      </c>
      <c r="K61" s="13">
        <v>0</v>
      </c>
      <c r="L61" s="13">
        <v>1367000</v>
      </c>
      <c r="M61" s="13">
        <v>429074</v>
      </c>
      <c r="N61" s="13">
        <v>619540000</v>
      </c>
      <c r="O61" s="13">
        <v>577696981</v>
      </c>
    </row>
    <row r="62" spans="2:15" ht="30">
      <c r="B62" s="11">
        <v>18001</v>
      </c>
      <c r="C62" s="56" t="s">
        <v>175</v>
      </c>
      <c r="D62" s="13">
        <v>272140000</v>
      </c>
      <c r="E62" s="13">
        <v>261842334</v>
      </c>
      <c r="F62" s="13">
        <v>1600000</v>
      </c>
      <c r="G62" s="13">
        <v>1151656</v>
      </c>
      <c r="H62" s="13">
        <v>1000000</v>
      </c>
      <c r="I62" s="13">
        <v>17065</v>
      </c>
      <c r="J62" s="13">
        <v>0</v>
      </c>
      <c r="K62" s="13">
        <v>0</v>
      </c>
      <c r="L62" s="13">
        <v>23050000</v>
      </c>
      <c r="M62" s="13">
        <v>17106189</v>
      </c>
      <c r="N62" s="13">
        <v>297790000</v>
      </c>
      <c r="O62" s="13">
        <v>280117244</v>
      </c>
    </row>
    <row r="63" spans="2:15" ht="45">
      <c r="B63" s="11">
        <v>18010</v>
      </c>
      <c r="C63" s="56" t="s">
        <v>176</v>
      </c>
      <c r="D63" s="13">
        <v>3136521000</v>
      </c>
      <c r="E63" s="13">
        <v>3053854178</v>
      </c>
      <c r="F63" s="13">
        <v>50500000</v>
      </c>
      <c r="G63" s="13">
        <v>19910234</v>
      </c>
      <c r="H63" s="13">
        <v>122884000</v>
      </c>
      <c r="I63" s="13">
        <v>84903774</v>
      </c>
      <c r="J63" s="13">
        <v>0</v>
      </c>
      <c r="K63" s="13">
        <v>0</v>
      </c>
      <c r="L63" s="13">
        <v>56000000</v>
      </c>
      <c r="M63" s="13">
        <v>15075280</v>
      </c>
      <c r="N63" s="13">
        <v>3365905000</v>
      </c>
      <c r="O63" s="13">
        <v>3173743466</v>
      </c>
    </row>
    <row r="64" spans="2:15" ht="30">
      <c r="B64" s="11">
        <v>19001</v>
      </c>
      <c r="C64" s="56" t="s">
        <v>177</v>
      </c>
      <c r="D64" s="13">
        <v>2680187000</v>
      </c>
      <c r="E64" s="13">
        <v>2367593653</v>
      </c>
      <c r="F64" s="13">
        <v>105310000</v>
      </c>
      <c r="G64" s="13">
        <v>74482598</v>
      </c>
      <c r="H64" s="13">
        <v>0</v>
      </c>
      <c r="I64" s="13">
        <v>0</v>
      </c>
      <c r="J64" s="13">
        <v>186620000</v>
      </c>
      <c r="K64" s="13">
        <v>138151622</v>
      </c>
      <c r="L64" s="13">
        <v>132591000</v>
      </c>
      <c r="M64" s="13">
        <v>68205419</v>
      </c>
      <c r="N64" s="13">
        <v>3104708000</v>
      </c>
      <c r="O64" s="13">
        <v>2648433292</v>
      </c>
    </row>
    <row r="65" spans="2:15" ht="30">
      <c r="B65" s="11">
        <v>19101</v>
      </c>
      <c r="C65" s="56" t="s">
        <v>178</v>
      </c>
      <c r="D65" s="13">
        <v>186416000</v>
      </c>
      <c r="E65" s="13">
        <v>169411076</v>
      </c>
      <c r="F65" s="13">
        <v>0</v>
      </c>
      <c r="G65" s="13">
        <v>0</v>
      </c>
      <c r="H65" s="13">
        <v>623000</v>
      </c>
      <c r="I65" s="13">
        <v>248579</v>
      </c>
      <c r="J65" s="13">
        <v>0</v>
      </c>
      <c r="K65" s="13">
        <v>0</v>
      </c>
      <c r="L65" s="13">
        <v>69986000</v>
      </c>
      <c r="M65" s="13">
        <v>4460902</v>
      </c>
      <c r="N65" s="13">
        <v>257025000</v>
      </c>
      <c r="O65" s="13">
        <v>174120557</v>
      </c>
    </row>
    <row r="66" spans="2:15" ht="30">
      <c r="B66" s="11">
        <v>19201</v>
      </c>
      <c r="C66" s="56" t="s">
        <v>219</v>
      </c>
      <c r="D66" s="13">
        <v>20855000</v>
      </c>
      <c r="E66" s="13">
        <v>20390664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20855000</v>
      </c>
      <c r="O66" s="13">
        <v>20309664</v>
      </c>
    </row>
    <row r="67" spans="2:15" ht="75">
      <c r="B67" s="11">
        <v>19302</v>
      </c>
      <c r="C67" s="56" t="s">
        <v>220</v>
      </c>
      <c r="D67" s="13">
        <v>12380000</v>
      </c>
      <c r="E67" s="13">
        <v>11929422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12380000</v>
      </c>
      <c r="O67" s="13">
        <v>11929422</v>
      </c>
    </row>
    <row r="68" spans="2:15" ht="45">
      <c r="B68" s="11">
        <v>20001</v>
      </c>
      <c r="C68" s="56" t="s">
        <v>221</v>
      </c>
      <c r="D68" s="13">
        <v>8432000</v>
      </c>
      <c r="E68" s="13">
        <v>8213037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8432000</v>
      </c>
      <c r="O68" s="13">
        <v>8213037</v>
      </c>
    </row>
    <row r="69" spans="2:15" ht="30">
      <c r="B69" s="11">
        <v>21001</v>
      </c>
      <c r="C69" s="56" t="s">
        <v>179</v>
      </c>
      <c r="D69" s="13">
        <v>252355000</v>
      </c>
      <c r="E69" s="13">
        <v>251176940</v>
      </c>
      <c r="F69" s="13">
        <v>0</v>
      </c>
      <c r="G69" s="13">
        <v>0</v>
      </c>
      <c r="H69" s="13">
        <v>342769000</v>
      </c>
      <c r="I69" s="13">
        <v>250526432</v>
      </c>
      <c r="J69" s="13">
        <v>71732000</v>
      </c>
      <c r="K69" s="13">
        <v>33037629</v>
      </c>
      <c r="L69" s="13">
        <v>0</v>
      </c>
      <c r="M69" s="13">
        <v>0</v>
      </c>
      <c r="N69" s="13">
        <v>666856000</v>
      </c>
      <c r="O69" s="13">
        <v>534741001</v>
      </c>
    </row>
    <row r="70" spans="2:15" ht="30">
      <c r="B70" s="11">
        <v>22001</v>
      </c>
      <c r="C70" s="56" t="s">
        <v>217</v>
      </c>
      <c r="D70" s="13">
        <v>491374000</v>
      </c>
      <c r="E70" s="13">
        <v>315347223</v>
      </c>
      <c r="F70" s="13">
        <v>6610000</v>
      </c>
      <c r="G70" s="13">
        <v>1144132</v>
      </c>
      <c r="H70" s="13">
        <v>3000000</v>
      </c>
      <c r="I70" s="13">
        <v>359259</v>
      </c>
      <c r="J70" s="13">
        <v>0</v>
      </c>
      <c r="K70" s="13">
        <v>0</v>
      </c>
      <c r="L70" s="13">
        <v>25300000</v>
      </c>
      <c r="M70" s="13">
        <v>5192054</v>
      </c>
      <c r="N70" s="13">
        <v>526284000</v>
      </c>
      <c r="O70" s="13">
        <v>322042668</v>
      </c>
    </row>
    <row r="71" spans="2:15" ht="30">
      <c r="B71" s="11">
        <v>24001</v>
      </c>
      <c r="C71" s="56" t="s">
        <v>181</v>
      </c>
      <c r="D71" s="13">
        <v>98391000</v>
      </c>
      <c r="E71" s="13">
        <v>97064587</v>
      </c>
      <c r="F71" s="13">
        <v>4000000</v>
      </c>
      <c r="G71" s="13">
        <v>3716564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102391000</v>
      </c>
      <c r="O71" s="13">
        <v>100781151</v>
      </c>
    </row>
    <row r="72" spans="2:15" ht="30">
      <c r="B72" s="11">
        <v>25001</v>
      </c>
      <c r="C72" s="56" t="s">
        <v>182</v>
      </c>
      <c r="D72" s="13">
        <v>12397000</v>
      </c>
      <c r="E72" s="13">
        <v>11878021</v>
      </c>
      <c r="F72" s="13">
        <v>9670000</v>
      </c>
      <c r="G72" s="13">
        <v>7215411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22067000</v>
      </c>
      <c r="O72" s="13">
        <v>19093432</v>
      </c>
    </row>
    <row r="73" spans="2:15" ht="45">
      <c r="B73" s="11">
        <v>26001</v>
      </c>
      <c r="C73" s="56" t="s">
        <v>183</v>
      </c>
      <c r="D73" s="13">
        <v>81033000</v>
      </c>
      <c r="E73" s="13">
        <v>78824467</v>
      </c>
      <c r="F73" s="13">
        <v>0</v>
      </c>
      <c r="G73" s="13">
        <v>0</v>
      </c>
      <c r="H73" s="13">
        <v>39000000</v>
      </c>
      <c r="I73" s="13">
        <v>26080526</v>
      </c>
      <c r="J73" s="13">
        <v>0</v>
      </c>
      <c r="K73" s="13">
        <v>0</v>
      </c>
      <c r="L73" s="13">
        <v>40000000</v>
      </c>
      <c r="M73" s="13">
        <v>19439009</v>
      </c>
      <c r="N73" s="13">
        <v>160033000</v>
      </c>
      <c r="O73" s="13">
        <v>124344002</v>
      </c>
    </row>
    <row r="74" spans="2:15" ht="30">
      <c r="B74" s="11">
        <v>28001</v>
      </c>
      <c r="C74" s="56" t="s">
        <v>184</v>
      </c>
      <c r="D74" s="13">
        <v>57114000</v>
      </c>
      <c r="E74" s="13">
        <v>53863810</v>
      </c>
      <c r="F74" s="13">
        <v>26766000</v>
      </c>
      <c r="G74" s="13">
        <v>6261128</v>
      </c>
      <c r="H74" s="13">
        <v>0</v>
      </c>
      <c r="I74" s="13">
        <v>0</v>
      </c>
      <c r="J74" s="13">
        <v>0</v>
      </c>
      <c r="K74" s="13">
        <v>0</v>
      </c>
      <c r="L74" s="13">
        <v>96731845</v>
      </c>
      <c r="M74" s="13">
        <v>16844</v>
      </c>
      <c r="N74" s="13">
        <v>180611845</v>
      </c>
      <c r="O74" s="13">
        <v>60141782</v>
      </c>
    </row>
    <row r="75" spans="2:15">
      <c r="B75" s="11">
        <v>29010</v>
      </c>
      <c r="C75" s="56" t="s">
        <v>185</v>
      </c>
      <c r="D75" s="13">
        <v>1751412000</v>
      </c>
      <c r="E75" s="13">
        <v>1745823621</v>
      </c>
      <c r="F75" s="13">
        <v>8200000</v>
      </c>
      <c r="G75" s="13">
        <v>7264440</v>
      </c>
      <c r="H75" s="13">
        <v>0</v>
      </c>
      <c r="I75" s="13">
        <v>0</v>
      </c>
      <c r="J75" s="13">
        <v>0</v>
      </c>
      <c r="K75" s="13">
        <v>0</v>
      </c>
      <c r="L75" s="13">
        <v>10519528</v>
      </c>
      <c r="M75" s="13">
        <v>4468540</v>
      </c>
      <c r="N75" s="13">
        <v>1770131528</v>
      </c>
      <c r="O75" s="13">
        <v>1757556601</v>
      </c>
    </row>
    <row r="76" spans="2:15" ht="30">
      <c r="B76" s="11">
        <v>31010</v>
      </c>
      <c r="C76" s="56" t="s">
        <v>186</v>
      </c>
      <c r="D76" s="13">
        <v>330345000</v>
      </c>
      <c r="E76" s="13">
        <v>328029847</v>
      </c>
      <c r="F76" s="13">
        <v>200000</v>
      </c>
      <c r="G76" s="13">
        <v>12107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330545000</v>
      </c>
      <c r="O76" s="13">
        <v>328041954</v>
      </c>
    </row>
    <row r="77" spans="2:15">
      <c r="B77" s="11">
        <v>31101</v>
      </c>
      <c r="C77" s="56" t="s">
        <v>187</v>
      </c>
      <c r="D77" s="13">
        <v>78862000</v>
      </c>
      <c r="E77" s="13">
        <v>76137842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1058000</v>
      </c>
      <c r="M77" s="13">
        <v>896123</v>
      </c>
      <c r="N77" s="13">
        <v>79920000</v>
      </c>
      <c r="O77" s="13">
        <v>77033965</v>
      </c>
    </row>
    <row r="78" spans="2:15">
      <c r="B78" s="131" t="s">
        <v>59</v>
      </c>
      <c r="C78" s="132"/>
      <c r="D78" s="36">
        <v>107905235000</v>
      </c>
      <c r="E78" s="36">
        <v>130045542571</v>
      </c>
      <c r="F78" s="31">
        <f t="shared" ref="F78:M78" si="0">SUM(F6:F77)</f>
        <v>2934908000</v>
      </c>
      <c r="G78" s="31">
        <f t="shared" si="0"/>
        <v>1809474911</v>
      </c>
      <c r="H78" s="31">
        <f t="shared" si="0"/>
        <v>7031613000</v>
      </c>
      <c r="I78" s="31">
        <f t="shared" si="0"/>
        <v>4739521773</v>
      </c>
      <c r="J78" s="31">
        <f t="shared" si="0"/>
        <v>2392376648</v>
      </c>
      <c r="K78" s="31">
        <f t="shared" si="0"/>
        <v>1151423858</v>
      </c>
      <c r="L78" s="31">
        <f t="shared" si="0"/>
        <v>1906594970</v>
      </c>
      <c r="M78" s="31">
        <f t="shared" si="0"/>
        <v>840577273</v>
      </c>
      <c r="N78" s="36">
        <v>122170727618</v>
      </c>
      <c r="O78" s="31">
        <f>SUM(O6:O77)</f>
        <v>111586540386</v>
      </c>
    </row>
    <row r="79" spans="2:15" ht="45">
      <c r="D79" s="60" t="s">
        <v>222</v>
      </c>
      <c r="E79" s="60" t="s">
        <v>223</v>
      </c>
      <c r="N79" s="62" t="s">
        <v>224</v>
      </c>
    </row>
  </sheetData>
  <mergeCells count="10">
    <mergeCell ref="B78:C78"/>
    <mergeCell ref="B2:E2"/>
    <mergeCell ref="B3:B5"/>
    <mergeCell ref="C3:C5"/>
    <mergeCell ref="D3:O3"/>
    <mergeCell ref="D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Q67"/>
  <sheetViews>
    <sheetView workbookViewId="0">
      <selection activeCell="B2" sqref="B2:P5"/>
    </sheetView>
  </sheetViews>
  <sheetFormatPr defaultRowHeight="15"/>
  <cols>
    <col min="2" max="3" width="15.5703125" customWidth="1"/>
    <col min="4" max="4" width="27.42578125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4" customWidth="1"/>
    <col min="10" max="10" width="17.140625" customWidth="1"/>
    <col min="11" max="11" width="15" customWidth="1"/>
    <col min="12" max="12" width="16.28515625" customWidth="1"/>
    <col min="13" max="13" width="13.28515625" customWidth="1"/>
    <col min="14" max="14" width="14" customWidth="1"/>
    <col min="15" max="15" width="15.5703125" customWidth="1"/>
    <col min="16" max="16" width="16.5703125" customWidth="1"/>
  </cols>
  <sheetData>
    <row r="2" spans="2:17">
      <c r="B2" s="106" t="s">
        <v>293</v>
      </c>
      <c r="C2" s="106"/>
      <c r="D2" s="106"/>
      <c r="E2" s="106"/>
    </row>
    <row r="3" spans="2:17">
      <c r="B3" s="136" t="s">
        <v>225</v>
      </c>
      <c r="C3" s="136" t="s">
        <v>226</v>
      </c>
      <c r="D3" s="113" t="s">
        <v>15</v>
      </c>
      <c r="E3" s="110" t="s">
        <v>24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7" ht="31.5" customHeight="1">
      <c r="B4" s="137"/>
      <c r="C4" s="137"/>
      <c r="D4" s="113"/>
      <c r="E4" s="105" t="s">
        <v>130</v>
      </c>
      <c r="F4" s="105"/>
      <c r="G4" s="105"/>
      <c r="H4" s="105"/>
      <c r="I4" s="105" t="s">
        <v>63</v>
      </c>
      <c r="J4" s="105"/>
      <c r="K4" s="105" t="s">
        <v>228</v>
      </c>
      <c r="L4" s="105"/>
      <c r="M4" s="105" t="s">
        <v>229</v>
      </c>
      <c r="N4" s="105"/>
      <c r="O4" s="105" t="s">
        <v>230</v>
      </c>
      <c r="P4" s="105"/>
    </row>
    <row r="5" spans="2:17">
      <c r="B5" s="138"/>
      <c r="C5" s="138"/>
      <c r="D5" s="113"/>
      <c r="E5" s="54" t="s">
        <v>17</v>
      </c>
      <c r="F5" s="54" t="s">
        <v>227</v>
      </c>
      <c r="G5" s="54" t="s">
        <v>19</v>
      </c>
      <c r="H5" s="54" t="s">
        <v>227</v>
      </c>
      <c r="I5" s="54" t="s">
        <v>17</v>
      </c>
      <c r="J5" s="54" t="s">
        <v>227</v>
      </c>
      <c r="K5" s="54" t="s">
        <v>17</v>
      </c>
      <c r="L5" s="54" t="s">
        <v>227</v>
      </c>
      <c r="M5" s="54" t="s">
        <v>17</v>
      </c>
      <c r="N5" s="54" t="s">
        <v>227</v>
      </c>
      <c r="O5" s="54" t="s">
        <v>17</v>
      </c>
      <c r="P5" s="54" t="s">
        <v>227</v>
      </c>
    </row>
    <row r="6" spans="2:17" s="63" customFormat="1">
      <c r="B6" s="139">
        <v>701</v>
      </c>
      <c r="C6" s="64"/>
      <c r="D6" s="66" t="s">
        <v>251</v>
      </c>
      <c r="E6" s="68">
        <f>SUM(E7:E12)</f>
        <v>9852657213</v>
      </c>
      <c r="F6" s="68">
        <f>SUM(F7:F12)</f>
        <v>9099376609</v>
      </c>
      <c r="G6" s="68">
        <f>SUM(G7:G12)</f>
        <v>694530000</v>
      </c>
      <c r="H6" s="68">
        <f>SUM(H7:H12)</f>
        <v>465080444</v>
      </c>
      <c r="I6" s="68">
        <f>SUM(I7:I12)</f>
        <v>2017673000</v>
      </c>
      <c r="J6" s="71">
        <v>1169057394</v>
      </c>
      <c r="K6" s="68">
        <f t="shared" ref="K6:P6" si="0">SUM(K7:K12)</f>
        <v>383805000</v>
      </c>
      <c r="L6" s="68">
        <f t="shared" si="0"/>
        <v>260252920</v>
      </c>
      <c r="M6" s="68">
        <f t="shared" si="0"/>
        <v>891274000</v>
      </c>
      <c r="N6" s="68">
        <f t="shared" si="0"/>
        <v>346820417</v>
      </c>
      <c r="O6" s="68">
        <f t="shared" si="0"/>
        <v>13839939213</v>
      </c>
      <c r="P6" s="68">
        <f t="shared" si="0"/>
        <v>11340587784</v>
      </c>
      <c r="Q6" s="70" t="s">
        <v>292</v>
      </c>
    </row>
    <row r="7" spans="2:17" ht="60" customHeight="1">
      <c r="B7" s="140"/>
      <c r="C7" s="11">
        <v>7011</v>
      </c>
      <c r="D7" s="22" t="s">
        <v>234</v>
      </c>
      <c r="E7" s="13">
        <v>4341504000</v>
      </c>
      <c r="F7" s="13">
        <v>4234296081</v>
      </c>
      <c r="G7" s="13">
        <v>596116000</v>
      </c>
      <c r="H7" s="13">
        <v>421664833</v>
      </c>
      <c r="I7" s="13">
        <v>0</v>
      </c>
      <c r="J7" s="13">
        <v>0</v>
      </c>
      <c r="K7" s="13">
        <v>349305000</v>
      </c>
      <c r="L7" s="13">
        <v>260220412</v>
      </c>
      <c r="M7" s="13">
        <v>5270200</v>
      </c>
      <c r="N7" s="13">
        <v>4711053</v>
      </c>
      <c r="O7" s="13">
        <v>5292195200</v>
      </c>
      <c r="P7" s="13">
        <v>4920892379</v>
      </c>
    </row>
    <row r="8" spans="2:17">
      <c r="B8" s="140"/>
      <c r="C8" s="11">
        <v>7012</v>
      </c>
      <c r="D8" s="22" t="s">
        <v>231</v>
      </c>
      <c r="E8" s="69">
        <v>69892000</v>
      </c>
      <c r="F8" s="13">
        <v>64909116</v>
      </c>
      <c r="G8" s="13">
        <v>150000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25622000</v>
      </c>
      <c r="N8" s="13">
        <v>1718433</v>
      </c>
      <c r="O8" s="13">
        <v>95664000</v>
      </c>
      <c r="P8" s="13">
        <v>66627549</v>
      </c>
    </row>
    <row r="9" spans="2:17">
      <c r="B9" s="140"/>
      <c r="C9" s="11">
        <v>7013</v>
      </c>
      <c r="D9" s="22" t="s">
        <v>232</v>
      </c>
      <c r="E9" s="69">
        <v>3456926213</v>
      </c>
      <c r="F9" s="13">
        <v>3137054674</v>
      </c>
      <c r="G9" s="13">
        <v>69950000</v>
      </c>
      <c r="H9" s="13">
        <v>25834132</v>
      </c>
      <c r="I9" s="13">
        <v>1978673000</v>
      </c>
      <c r="J9" s="13">
        <v>142976868</v>
      </c>
      <c r="K9" s="13">
        <v>34500000</v>
      </c>
      <c r="L9" s="13">
        <v>32508</v>
      </c>
      <c r="M9" s="13">
        <v>809790800</v>
      </c>
      <c r="N9" s="13">
        <v>320951922</v>
      </c>
      <c r="O9" s="13">
        <v>6349840013</v>
      </c>
      <c r="P9" s="13">
        <v>4626850104</v>
      </c>
    </row>
    <row r="10" spans="2:17">
      <c r="B10" s="140"/>
      <c r="C10" s="11">
        <v>7014</v>
      </c>
      <c r="D10" s="22" t="s">
        <v>233</v>
      </c>
      <c r="E10" s="69">
        <v>82823000</v>
      </c>
      <c r="F10" s="13">
        <v>46582119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82823000</v>
      </c>
      <c r="P10" s="13">
        <v>46582119</v>
      </c>
    </row>
    <row r="11" spans="2:17" ht="30">
      <c r="B11" s="140"/>
      <c r="C11" s="11">
        <v>7015</v>
      </c>
      <c r="D11" s="22" t="s">
        <v>237</v>
      </c>
      <c r="E11" s="16">
        <v>87483000</v>
      </c>
      <c r="F11" s="1">
        <v>84400325</v>
      </c>
      <c r="G11" s="38">
        <v>0</v>
      </c>
      <c r="H11" s="13">
        <v>0</v>
      </c>
      <c r="I11" s="13">
        <v>39000000</v>
      </c>
      <c r="J11" s="13">
        <v>26080526</v>
      </c>
      <c r="K11" s="13">
        <v>0</v>
      </c>
      <c r="L11" s="13">
        <v>0</v>
      </c>
      <c r="M11" s="13">
        <v>40000000</v>
      </c>
      <c r="N11" s="13">
        <v>19439009</v>
      </c>
      <c r="O11" s="13">
        <v>166483000</v>
      </c>
      <c r="P11" s="13">
        <v>129919860</v>
      </c>
    </row>
    <row r="12" spans="2:17">
      <c r="B12" s="141"/>
      <c r="C12" s="11">
        <v>7016</v>
      </c>
      <c r="D12" s="22" t="s">
        <v>238</v>
      </c>
      <c r="E12" s="13">
        <v>1814029000</v>
      </c>
      <c r="F12" s="13">
        <v>1532134294</v>
      </c>
      <c r="G12" s="13">
        <v>28314000</v>
      </c>
      <c r="H12" s="13">
        <v>17581479</v>
      </c>
      <c r="I12" s="13">
        <v>0</v>
      </c>
      <c r="J12" s="13">
        <v>0</v>
      </c>
      <c r="K12" s="13">
        <v>0</v>
      </c>
      <c r="L12" s="13">
        <v>0</v>
      </c>
      <c r="M12" s="13">
        <v>10591000</v>
      </c>
      <c r="N12" s="13">
        <v>0</v>
      </c>
      <c r="O12" s="13">
        <v>1852934000</v>
      </c>
      <c r="P12" s="13">
        <v>1549715773</v>
      </c>
    </row>
    <row r="13" spans="2:17">
      <c r="B13" s="107">
        <v>702</v>
      </c>
      <c r="C13" s="11"/>
      <c r="D13" s="67" t="s">
        <v>235</v>
      </c>
      <c r="E13" s="72">
        <f t="shared" ref="E13:J13" si="1">SUM(E14:E17)</f>
        <v>5741268000</v>
      </c>
      <c r="F13" s="72">
        <f t="shared" si="1"/>
        <v>5603937664</v>
      </c>
      <c r="G13" s="72">
        <f t="shared" si="1"/>
        <v>115000000</v>
      </c>
      <c r="H13" s="72">
        <f t="shared" si="1"/>
        <v>62401426</v>
      </c>
      <c r="I13" s="72">
        <f t="shared" si="1"/>
        <v>35000000</v>
      </c>
      <c r="J13" s="72">
        <f t="shared" si="1"/>
        <v>19254220</v>
      </c>
      <c r="K13" s="72">
        <v>0</v>
      </c>
      <c r="L13" s="72">
        <v>0</v>
      </c>
      <c r="M13" s="72">
        <f>SUM(M14:M17)</f>
        <v>9750597</v>
      </c>
      <c r="N13" s="72">
        <f>SUM(N14:N17)</f>
        <v>6265544</v>
      </c>
      <c r="O13" s="72">
        <f>SUM(O14:O17)</f>
        <v>5901018597</v>
      </c>
      <c r="P13" s="72">
        <f>SUM(P14:P17)</f>
        <v>5691858854</v>
      </c>
    </row>
    <row r="14" spans="2:17">
      <c r="B14" s="108"/>
      <c r="C14" s="11">
        <v>7021</v>
      </c>
      <c r="D14" s="22" t="s">
        <v>239</v>
      </c>
      <c r="E14" s="13">
        <v>5021843000</v>
      </c>
      <c r="F14" s="13">
        <v>4940128486</v>
      </c>
      <c r="G14" s="13">
        <v>47000000</v>
      </c>
      <c r="H14" s="13">
        <v>37743556</v>
      </c>
      <c r="I14" s="13">
        <v>35000000</v>
      </c>
      <c r="J14" s="13">
        <v>19254220</v>
      </c>
      <c r="K14" s="13">
        <v>0</v>
      </c>
      <c r="L14" s="13">
        <v>0</v>
      </c>
      <c r="M14" s="38">
        <v>3427597</v>
      </c>
      <c r="N14" s="13">
        <v>3421057</v>
      </c>
      <c r="O14" s="13">
        <v>5107270597</v>
      </c>
      <c r="P14" s="13">
        <v>5000547319</v>
      </c>
    </row>
    <row r="15" spans="2:17">
      <c r="B15" s="108"/>
      <c r="C15" s="11">
        <v>7022</v>
      </c>
      <c r="D15" s="22" t="s">
        <v>240</v>
      </c>
      <c r="E15" s="13">
        <v>196840000</v>
      </c>
      <c r="F15" s="13">
        <v>192577847</v>
      </c>
      <c r="G15" s="13">
        <v>51000000</v>
      </c>
      <c r="H15" s="13">
        <v>7843018</v>
      </c>
      <c r="I15" s="13">
        <v>0</v>
      </c>
      <c r="J15" s="13">
        <v>0</v>
      </c>
      <c r="K15" s="13">
        <v>0</v>
      </c>
      <c r="L15" s="13">
        <v>0</v>
      </c>
      <c r="M15" s="13">
        <v>3223000</v>
      </c>
      <c r="N15" s="13">
        <v>2844487</v>
      </c>
      <c r="O15" s="13">
        <v>251063000</v>
      </c>
      <c r="P15" s="13">
        <v>203265352</v>
      </c>
    </row>
    <row r="16" spans="2:17">
      <c r="B16" s="108"/>
      <c r="C16" s="11">
        <v>7023</v>
      </c>
      <c r="D16" s="22" t="s">
        <v>241</v>
      </c>
      <c r="E16" s="13">
        <v>382785000</v>
      </c>
      <c r="F16" s="13">
        <v>361976031</v>
      </c>
      <c r="G16" s="13">
        <v>5000000</v>
      </c>
      <c r="H16" s="13">
        <v>4856650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387785000</v>
      </c>
      <c r="P16" s="13">
        <v>366832681</v>
      </c>
    </row>
    <row r="17" spans="2:16" ht="30">
      <c r="B17" s="109"/>
      <c r="C17" s="11">
        <v>7025</v>
      </c>
      <c r="D17" s="22" t="s">
        <v>242</v>
      </c>
      <c r="E17" s="13">
        <v>139800000</v>
      </c>
      <c r="F17" s="13">
        <v>109255300</v>
      </c>
      <c r="G17" s="13">
        <v>12000000</v>
      </c>
      <c r="H17" s="38">
        <v>11958202</v>
      </c>
      <c r="I17" s="13">
        <v>0</v>
      </c>
      <c r="J17" s="13">
        <v>0</v>
      </c>
      <c r="K17" s="13">
        <v>0</v>
      </c>
      <c r="L17" s="13">
        <v>0</v>
      </c>
      <c r="M17" s="13">
        <v>3100000</v>
      </c>
      <c r="N17" s="13">
        <v>0</v>
      </c>
      <c r="O17" s="13">
        <v>154900000</v>
      </c>
      <c r="P17" s="13">
        <v>121213502</v>
      </c>
    </row>
    <row r="18" spans="2:16">
      <c r="B18" s="107">
        <v>703</v>
      </c>
      <c r="C18" s="11"/>
      <c r="D18" s="67" t="s">
        <v>243</v>
      </c>
      <c r="E18" s="72">
        <f t="shared" ref="E18:P18" si="2">SUM(E19:E23)</f>
        <v>11748001000</v>
      </c>
      <c r="F18" s="72">
        <f t="shared" si="2"/>
        <v>11644157171</v>
      </c>
      <c r="G18" s="72">
        <f t="shared" si="2"/>
        <v>1433742000</v>
      </c>
      <c r="H18" s="72">
        <f t="shared" si="2"/>
        <v>1037647640</v>
      </c>
      <c r="I18" s="72">
        <f t="shared" si="2"/>
        <v>41000000</v>
      </c>
      <c r="J18" s="72">
        <f t="shared" si="2"/>
        <v>3721797</v>
      </c>
      <c r="K18" s="72">
        <f t="shared" si="2"/>
        <v>185654000</v>
      </c>
      <c r="L18" s="72">
        <f t="shared" si="2"/>
        <v>136984319</v>
      </c>
      <c r="M18" s="72">
        <f t="shared" si="2"/>
        <v>13802528</v>
      </c>
      <c r="N18" s="72">
        <f t="shared" si="2"/>
        <v>6868663</v>
      </c>
      <c r="O18" s="72">
        <f t="shared" si="2"/>
        <v>13422199528</v>
      </c>
      <c r="P18" s="72">
        <f t="shared" si="2"/>
        <v>12829379590</v>
      </c>
    </row>
    <row r="19" spans="2:16">
      <c r="B19" s="108"/>
      <c r="C19" s="11">
        <v>7031</v>
      </c>
      <c r="D19" s="33" t="s">
        <v>244</v>
      </c>
      <c r="E19" s="13">
        <v>8161099000</v>
      </c>
      <c r="F19" s="13">
        <v>8149039689</v>
      </c>
      <c r="G19" s="13">
        <v>1397087000</v>
      </c>
      <c r="H19" s="13">
        <v>1009452327</v>
      </c>
      <c r="I19" s="13">
        <v>16000000</v>
      </c>
      <c r="J19" s="13">
        <v>14750</v>
      </c>
      <c r="K19" s="13">
        <v>0</v>
      </c>
      <c r="L19" s="13">
        <v>0</v>
      </c>
      <c r="M19" s="13">
        <v>2225000</v>
      </c>
      <c r="N19" s="13">
        <v>1504000</v>
      </c>
      <c r="O19" s="13">
        <v>9576411000</v>
      </c>
      <c r="P19" s="13">
        <v>9160010766</v>
      </c>
    </row>
    <row r="20" spans="2:16">
      <c r="B20" s="108"/>
      <c r="C20" s="11">
        <v>7032</v>
      </c>
      <c r="D20" s="33" t="s">
        <v>245</v>
      </c>
      <c r="E20" s="13">
        <v>290569000</v>
      </c>
      <c r="F20" s="13">
        <v>280463022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290569000</v>
      </c>
      <c r="P20" s="13">
        <v>280463022</v>
      </c>
    </row>
    <row r="21" spans="2:16">
      <c r="B21" s="108"/>
      <c r="C21" s="11">
        <v>7033</v>
      </c>
      <c r="D21" s="33" t="s">
        <v>236</v>
      </c>
      <c r="E21" s="13">
        <v>2503985000</v>
      </c>
      <c r="F21" s="13">
        <v>2454222762</v>
      </c>
      <c r="G21" s="13">
        <v>36405000</v>
      </c>
      <c r="H21" s="13">
        <v>27977963</v>
      </c>
      <c r="I21" s="13">
        <v>0</v>
      </c>
      <c r="J21" s="13">
        <v>0</v>
      </c>
      <c r="K21" s="13">
        <v>124344000</v>
      </c>
      <c r="L21" s="13">
        <v>117057133</v>
      </c>
      <c r="M21" s="13">
        <v>11577528</v>
      </c>
      <c r="N21" s="13">
        <v>5364663</v>
      </c>
      <c r="O21" s="13">
        <v>2676311528</v>
      </c>
      <c r="P21" s="13">
        <v>2604622521</v>
      </c>
    </row>
    <row r="22" spans="2:16">
      <c r="B22" s="108"/>
      <c r="C22" s="11">
        <v>7034</v>
      </c>
      <c r="D22" s="33" t="s">
        <v>246</v>
      </c>
      <c r="E22" s="65">
        <v>492712000</v>
      </c>
      <c r="F22" s="65">
        <v>464288495</v>
      </c>
      <c r="G22" s="65">
        <v>0</v>
      </c>
      <c r="H22" s="65">
        <v>0</v>
      </c>
      <c r="I22" s="65">
        <v>25000000</v>
      </c>
      <c r="J22" s="13">
        <v>3707047</v>
      </c>
      <c r="K22" s="13">
        <v>61310000</v>
      </c>
      <c r="L22" s="13">
        <v>19927186</v>
      </c>
      <c r="M22" s="13">
        <v>0</v>
      </c>
      <c r="N22" s="13">
        <v>0</v>
      </c>
      <c r="O22" s="13">
        <v>579022000</v>
      </c>
      <c r="P22" s="13">
        <v>487922728</v>
      </c>
    </row>
    <row r="23" spans="2:16" ht="30">
      <c r="B23" s="109"/>
      <c r="C23" s="11">
        <v>7036</v>
      </c>
      <c r="D23" s="22" t="s">
        <v>247</v>
      </c>
      <c r="E23" s="13">
        <v>299636000</v>
      </c>
      <c r="F23" s="13">
        <v>296143203</v>
      </c>
      <c r="G23" s="13">
        <v>250000</v>
      </c>
      <c r="H23" s="13">
        <v>217350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299886000</v>
      </c>
      <c r="P23" s="13">
        <v>296360553</v>
      </c>
    </row>
    <row r="24" spans="2:16">
      <c r="B24" s="107">
        <v>704</v>
      </c>
      <c r="C24" s="11"/>
      <c r="D24" s="67" t="s">
        <v>248</v>
      </c>
      <c r="E24" s="72">
        <f t="shared" ref="E24:P24" si="3">SUM(E25:E32)</f>
        <v>30595915787</v>
      </c>
      <c r="F24" s="72">
        <f t="shared" si="3"/>
        <v>28122697374</v>
      </c>
      <c r="G24" s="72">
        <f t="shared" si="3"/>
        <v>294121000</v>
      </c>
      <c r="H24" s="72">
        <f t="shared" si="3"/>
        <v>87905606</v>
      </c>
      <c r="I24" s="72">
        <f t="shared" si="3"/>
        <v>285638000</v>
      </c>
      <c r="J24" s="72">
        <f t="shared" si="3"/>
        <v>187794510</v>
      </c>
      <c r="K24" s="72">
        <f t="shared" si="3"/>
        <v>913534279</v>
      </c>
      <c r="L24" s="72">
        <f t="shared" si="3"/>
        <v>118124213</v>
      </c>
      <c r="M24" s="72">
        <f t="shared" si="3"/>
        <v>89290000</v>
      </c>
      <c r="N24" s="72">
        <f t="shared" si="3"/>
        <v>61399388</v>
      </c>
      <c r="O24" s="72">
        <f t="shared" si="3"/>
        <v>32178499066</v>
      </c>
      <c r="P24" s="72">
        <f t="shared" si="3"/>
        <v>28577921091</v>
      </c>
    </row>
    <row r="25" spans="2:16" ht="45">
      <c r="B25" s="108"/>
      <c r="C25" s="11">
        <v>7041</v>
      </c>
      <c r="D25" s="22" t="s">
        <v>249</v>
      </c>
      <c r="E25" s="13">
        <v>1375681000</v>
      </c>
      <c r="F25" s="13">
        <v>1312360991</v>
      </c>
      <c r="G25" s="13">
        <v>100360000</v>
      </c>
      <c r="H25" s="13">
        <v>19308298</v>
      </c>
      <c r="I25" s="13">
        <v>72648000</v>
      </c>
      <c r="J25" s="13">
        <v>48607128</v>
      </c>
      <c r="K25" s="13">
        <v>73939000</v>
      </c>
      <c r="L25" s="13">
        <v>14602982</v>
      </c>
      <c r="M25" s="13">
        <v>34231000</v>
      </c>
      <c r="N25" s="13">
        <v>29436210</v>
      </c>
      <c r="O25" s="13">
        <v>1656859000</v>
      </c>
      <c r="P25" s="13">
        <v>1424315609</v>
      </c>
    </row>
    <row r="26" spans="2:16" ht="30">
      <c r="B26" s="108"/>
      <c r="C26" s="11">
        <v>7042</v>
      </c>
      <c r="D26" s="22" t="s">
        <v>250</v>
      </c>
      <c r="E26" s="13">
        <v>7648715000</v>
      </c>
      <c r="F26" s="13">
        <v>4868917774</v>
      </c>
      <c r="G26" s="13">
        <v>152201000</v>
      </c>
      <c r="H26" s="13">
        <v>46340273</v>
      </c>
      <c r="I26" s="13">
        <v>0</v>
      </c>
      <c r="J26" s="13">
        <v>0</v>
      </c>
      <c r="K26" s="13">
        <v>191127279</v>
      </c>
      <c r="L26" s="13">
        <v>103521231</v>
      </c>
      <c r="M26" s="13">
        <v>2792000</v>
      </c>
      <c r="N26" s="13">
        <v>0</v>
      </c>
      <c r="O26" s="13">
        <v>7994835279</v>
      </c>
      <c r="P26" s="13">
        <v>5018779278</v>
      </c>
    </row>
    <row r="27" spans="2:16">
      <c r="B27" s="108"/>
      <c r="C27" s="11">
        <v>7043</v>
      </c>
      <c r="D27" s="1" t="s">
        <v>253</v>
      </c>
      <c r="E27" s="13">
        <v>34799000</v>
      </c>
      <c r="F27" s="13">
        <v>29430602</v>
      </c>
      <c r="G27" s="13">
        <v>60000</v>
      </c>
      <c r="H27" s="13">
        <v>59999</v>
      </c>
      <c r="I27" s="13">
        <v>0</v>
      </c>
      <c r="J27" s="13">
        <v>0</v>
      </c>
      <c r="K27" s="13">
        <v>0</v>
      </c>
      <c r="L27" s="13">
        <v>0</v>
      </c>
      <c r="M27" s="13">
        <v>48200000</v>
      </c>
      <c r="N27" s="13">
        <v>30270123</v>
      </c>
      <c r="O27" s="13">
        <v>83059000</v>
      </c>
      <c r="P27" s="13">
        <v>59760724</v>
      </c>
    </row>
    <row r="28" spans="2:16" ht="30">
      <c r="B28" s="108"/>
      <c r="C28" s="11">
        <v>7044</v>
      </c>
      <c r="D28" s="22" t="s">
        <v>254</v>
      </c>
      <c r="E28" s="38">
        <v>430902000</v>
      </c>
      <c r="F28" s="13">
        <v>413338695</v>
      </c>
      <c r="G28" s="13">
        <v>20500000</v>
      </c>
      <c r="H28" s="13">
        <v>10766684</v>
      </c>
      <c r="I28" s="13">
        <v>0</v>
      </c>
      <c r="J28" s="13">
        <v>0</v>
      </c>
      <c r="K28" s="13">
        <v>183930000</v>
      </c>
      <c r="L28" s="13">
        <v>0</v>
      </c>
      <c r="M28" s="13">
        <v>0</v>
      </c>
      <c r="N28" s="13">
        <v>0</v>
      </c>
      <c r="O28" s="13">
        <v>635332000</v>
      </c>
      <c r="P28" s="13">
        <v>424105379</v>
      </c>
    </row>
    <row r="29" spans="2:16">
      <c r="B29" s="108"/>
      <c r="C29" s="11">
        <v>7045</v>
      </c>
      <c r="D29" s="1" t="s">
        <v>255</v>
      </c>
      <c r="E29" s="13">
        <v>1718951787</v>
      </c>
      <c r="F29" s="13">
        <v>1575478996</v>
      </c>
      <c r="G29" s="13">
        <v>20000000</v>
      </c>
      <c r="H29" s="13">
        <v>10815352</v>
      </c>
      <c r="I29" s="13">
        <v>0</v>
      </c>
      <c r="J29" s="13">
        <v>0</v>
      </c>
      <c r="K29" s="13">
        <v>122620000</v>
      </c>
      <c r="L29" s="13">
        <v>0</v>
      </c>
      <c r="M29" s="13">
        <v>0</v>
      </c>
      <c r="N29" s="13">
        <v>0</v>
      </c>
      <c r="O29" s="13">
        <v>1861571787</v>
      </c>
      <c r="P29" s="13">
        <v>1586294348</v>
      </c>
    </row>
    <row r="30" spans="2:16">
      <c r="B30" s="108"/>
      <c r="C30" s="11">
        <v>7046</v>
      </c>
      <c r="D30" s="1" t="s">
        <v>256</v>
      </c>
      <c r="E30" s="13">
        <v>586631000</v>
      </c>
      <c r="F30" s="13">
        <v>548855743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1367000</v>
      </c>
      <c r="N30" s="13">
        <v>429074</v>
      </c>
      <c r="O30" s="13">
        <v>587998000</v>
      </c>
      <c r="P30" s="13">
        <v>549284817</v>
      </c>
    </row>
    <row r="31" spans="2:16">
      <c r="B31" s="108"/>
      <c r="C31" s="11">
        <v>7047</v>
      </c>
      <c r="D31" s="1" t="s">
        <v>257</v>
      </c>
      <c r="E31" s="13">
        <v>284123000</v>
      </c>
      <c r="F31" s="13">
        <v>262799063</v>
      </c>
      <c r="G31" s="13">
        <v>1000000</v>
      </c>
      <c r="H31" s="13">
        <v>615000</v>
      </c>
      <c r="I31" s="13">
        <v>212990000</v>
      </c>
      <c r="J31" s="13">
        <v>139187382</v>
      </c>
      <c r="K31" s="13">
        <v>0</v>
      </c>
      <c r="L31" s="13">
        <v>0</v>
      </c>
      <c r="M31" s="13">
        <v>2700000</v>
      </c>
      <c r="N31" s="13">
        <v>1263981</v>
      </c>
      <c r="O31" s="13">
        <v>500813000</v>
      </c>
      <c r="P31" s="13">
        <v>403865426</v>
      </c>
    </row>
    <row r="32" spans="2:16">
      <c r="B32" s="109"/>
      <c r="C32" s="11">
        <v>7049</v>
      </c>
      <c r="D32" s="1" t="s">
        <v>258</v>
      </c>
      <c r="E32" s="13">
        <v>18516113000</v>
      </c>
      <c r="F32" s="13">
        <v>19111515510</v>
      </c>
      <c r="G32" s="13">
        <v>0</v>
      </c>
      <c r="H32" s="13">
        <v>0</v>
      </c>
      <c r="I32" s="13">
        <v>0</v>
      </c>
      <c r="J32" s="13">
        <v>0</v>
      </c>
      <c r="K32" s="13">
        <v>341918000</v>
      </c>
      <c r="L32" s="13">
        <v>0</v>
      </c>
      <c r="M32" s="13">
        <v>0</v>
      </c>
      <c r="N32" s="13">
        <v>0</v>
      </c>
      <c r="O32" s="13">
        <v>18858031000</v>
      </c>
      <c r="P32" s="13">
        <v>19111515510</v>
      </c>
    </row>
    <row r="33" spans="2:16" ht="30">
      <c r="B33" s="107">
        <v>705</v>
      </c>
      <c r="C33" s="11"/>
      <c r="D33" s="67" t="s">
        <v>259</v>
      </c>
      <c r="E33" s="72">
        <f t="shared" ref="E33:J33" si="4">SUM(E34:E36)</f>
        <v>530040000</v>
      </c>
      <c r="F33" s="72">
        <f t="shared" si="4"/>
        <v>480629897</v>
      </c>
      <c r="G33" s="72">
        <f t="shared" si="4"/>
        <v>122500000</v>
      </c>
      <c r="H33" s="72">
        <f t="shared" si="4"/>
        <v>41826198</v>
      </c>
      <c r="I33" s="72">
        <f t="shared" si="4"/>
        <v>23650000</v>
      </c>
      <c r="J33" s="72">
        <f t="shared" si="4"/>
        <v>931198</v>
      </c>
      <c r="K33" s="72">
        <v>0</v>
      </c>
      <c r="L33" s="72">
        <v>0</v>
      </c>
      <c r="M33" s="72">
        <f>SUM(M34:M36)</f>
        <v>111450000</v>
      </c>
      <c r="N33" s="72">
        <f>SUM(N34:N36)</f>
        <v>93623297</v>
      </c>
      <c r="O33" s="72">
        <f>SUM(O34:O36)</f>
        <v>787640000</v>
      </c>
      <c r="P33" s="72">
        <f>SUM(P34:P36)</f>
        <v>617010590</v>
      </c>
    </row>
    <row r="34" spans="2:16" ht="30">
      <c r="B34" s="108"/>
      <c r="C34" s="11">
        <v>7050</v>
      </c>
      <c r="D34" s="27" t="s">
        <v>260</v>
      </c>
      <c r="E34" s="13">
        <v>414532000</v>
      </c>
      <c r="F34" s="13">
        <v>376395051</v>
      </c>
      <c r="G34" s="13">
        <v>122500000</v>
      </c>
      <c r="H34" s="13">
        <v>41826198</v>
      </c>
      <c r="I34" s="13">
        <v>0</v>
      </c>
      <c r="J34" s="13">
        <v>0</v>
      </c>
      <c r="K34" s="13">
        <v>0</v>
      </c>
      <c r="L34" s="13">
        <v>0</v>
      </c>
      <c r="M34" s="13">
        <v>111450000</v>
      </c>
      <c r="N34" s="13">
        <v>93623297</v>
      </c>
      <c r="O34" s="13">
        <v>648482000</v>
      </c>
      <c r="P34" s="13">
        <v>511844546</v>
      </c>
    </row>
    <row r="35" spans="2:16" ht="30">
      <c r="B35" s="108"/>
      <c r="C35" s="11">
        <v>7052</v>
      </c>
      <c r="D35" s="22" t="s">
        <v>261</v>
      </c>
      <c r="E35" s="13">
        <v>8050000</v>
      </c>
      <c r="F35" s="13">
        <v>5064277</v>
      </c>
      <c r="G35" s="13">
        <v>0</v>
      </c>
      <c r="H35" s="13">
        <v>0</v>
      </c>
      <c r="I35" s="13">
        <v>23650000</v>
      </c>
      <c r="J35" s="13">
        <v>931198</v>
      </c>
      <c r="K35" s="13">
        <v>0</v>
      </c>
      <c r="L35" s="13">
        <v>0</v>
      </c>
      <c r="M35" s="13">
        <v>0</v>
      </c>
      <c r="N35" s="13">
        <v>0</v>
      </c>
      <c r="O35" s="13">
        <v>31700000</v>
      </c>
      <c r="P35" s="13">
        <v>5995475</v>
      </c>
    </row>
    <row r="36" spans="2:16" ht="30">
      <c r="B36" s="109"/>
      <c r="C36" s="11">
        <v>7053</v>
      </c>
      <c r="D36" s="27" t="s">
        <v>262</v>
      </c>
      <c r="E36" s="13">
        <v>107458000</v>
      </c>
      <c r="F36" s="13">
        <v>99170569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107458000</v>
      </c>
      <c r="P36" s="13">
        <v>99170569</v>
      </c>
    </row>
    <row r="37" spans="2:16" ht="30">
      <c r="B37" s="107">
        <v>706</v>
      </c>
      <c r="C37" s="11"/>
      <c r="D37" s="67" t="s">
        <v>291</v>
      </c>
      <c r="E37" s="72">
        <f t="shared" ref="E37:P37" si="5">SUM(E38:E40)</f>
        <v>1027229000</v>
      </c>
      <c r="F37" s="72">
        <f t="shared" si="5"/>
        <v>939635184</v>
      </c>
      <c r="G37" s="72">
        <f t="shared" si="5"/>
        <v>27066000</v>
      </c>
      <c r="H37" s="72">
        <f t="shared" si="5"/>
        <v>6261128</v>
      </c>
      <c r="I37" s="72">
        <f t="shared" si="5"/>
        <v>342569000</v>
      </c>
      <c r="J37" s="72">
        <f t="shared" si="5"/>
        <v>250457807</v>
      </c>
      <c r="K37" s="72">
        <f t="shared" si="5"/>
        <v>290641000</v>
      </c>
      <c r="L37" s="72">
        <f t="shared" si="5"/>
        <v>157650405</v>
      </c>
      <c r="M37" s="72">
        <f t="shared" si="5"/>
        <v>96731845</v>
      </c>
      <c r="N37" s="72">
        <f t="shared" si="5"/>
        <v>16844</v>
      </c>
      <c r="O37" s="72">
        <f t="shared" si="5"/>
        <v>1784236845</v>
      </c>
      <c r="P37" s="72">
        <f t="shared" si="5"/>
        <v>1354021368</v>
      </c>
    </row>
    <row r="38" spans="2:16">
      <c r="B38" s="108"/>
      <c r="C38" s="11">
        <v>7061</v>
      </c>
      <c r="D38" s="1" t="s">
        <v>263</v>
      </c>
      <c r="E38" s="13">
        <v>15184000</v>
      </c>
      <c r="F38" s="13">
        <v>14944535</v>
      </c>
      <c r="G38" s="13">
        <v>0</v>
      </c>
      <c r="H38" s="13">
        <v>0</v>
      </c>
      <c r="I38" s="13">
        <v>0</v>
      </c>
      <c r="J38" s="13">
        <v>0</v>
      </c>
      <c r="K38" s="13">
        <v>93191000</v>
      </c>
      <c r="L38" s="13">
        <v>92972972</v>
      </c>
      <c r="M38" s="13">
        <v>0</v>
      </c>
      <c r="N38" s="13">
        <v>0</v>
      </c>
      <c r="O38" s="13">
        <v>108375000</v>
      </c>
      <c r="P38" s="13">
        <v>107917507</v>
      </c>
    </row>
    <row r="39" spans="2:16">
      <c r="B39" s="108"/>
      <c r="C39" s="11">
        <v>7062</v>
      </c>
      <c r="D39" s="1" t="s">
        <v>264</v>
      </c>
      <c r="E39" s="13">
        <v>451919000</v>
      </c>
      <c r="F39" s="13">
        <v>432689201</v>
      </c>
      <c r="G39" s="13">
        <v>27066000</v>
      </c>
      <c r="H39" s="13">
        <v>6261128</v>
      </c>
      <c r="I39" s="13">
        <v>342569000</v>
      </c>
      <c r="J39" s="13">
        <v>250457807</v>
      </c>
      <c r="K39" s="13">
        <v>71732000</v>
      </c>
      <c r="L39" s="13">
        <v>33037629</v>
      </c>
      <c r="M39" s="13">
        <v>96731845</v>
      </c>
      <c r="N39" s="13">
        <v>16844</v>
      </c>
      <c r="O39" s="13">
        <v>990017845</v>
      </c>
      <c r="P39" s="13">
        <v>722462609</v>
      </c>
    </row>
    <row r="40" spans="2:16">
      <c r="B40" s="109"/>
      <c r="C40" s="11">
        <v>7063</v>
      </c>
      <c r="D40" s="1" t="s">
        <v>265</v>
      </c>
      <c r="E40" s="13">
        <v>560126000</v>
      </c>
      <c r="F40" s="13">
        <v>492001448</v>
      </c>
      <c r="G40" s="13">
        <v>0</v>
      </c>
      <c r="H40" s="13">
        <v>0</v>
      </c>
      <c r="I40" s="13">
        <v>0</v>
      </c>
      <c r="J40" s="13">
        <v>0</v>
      </c>
      <c r="K40" s="13">
        <v>125718000</v>
      </c>
      <c r="L40" s="13">
        <v>31639804</v>
      </c>
      <c r="M40" s="13">
        <v>0</v>
      </c>
      <c r="N40" s="13">
        <v>0</v>
      </c>
      <c r="O40" s="13">
        <v>685844000</v>
      </c>
      <c r="P40" s="13">
        <v>523641252</v>
      </c>
    </row>
    <row r="41" spans="2:16">
      <c r="B41" s="107">
        <v>707</v>
      </c>
      <c r="C41" s="11"/>
      <c r="D41" s="67" t="s">
        <v>252</v>
      </c>
      <c r="E41" s="72">
        <f>SUM(E42:E46)</f>
        <v>2639017000</v>
      </c>
      <c r="F41" s="72">
        <f>SUM(F42:F46)</f>
        <v>2338569463</v>
      </c>
      <c r="G41" s="72">
        <f>SUM(G42:G46)</f>
        <v>105310000</v>
      </c>
      <c r="H41" s="72">
        <f>SUM(H42:H46)</f>
        <v>74482598</v>
      </c>
      <c r="I41" s="72">
        <v>0</v>
      </c>
      <c r="J41" s="72">
        <v>0</v>
      </c>
      <c r="K41" s="72">
        <f t="shared" ref="K41:P41" si="6">SUM(K42:K46)</f>
        <v>186620000</v>
      </c>
      <c r="L41" s="72">
        <f t="shared" si="6"/>
        <v>138151622</v>
      </c>
      <c r="M41" s="72">
        <f t="shared" si="6"/>
        <v>132591000</v>
      </c>
      <c r="N41" s="72">
        <f t="shared" si="6"/>
        <v>68205419</v>
      </c>
      <c r="O41" s="72">
        <f t="shared" si="6"/>
        <v>3063538000</v>
      </c>
      <c r="P41" s="72">
        <f t="shared" si="6"/>
        <v>2619409102</v>
      </c>
    </row>
    <row r="42" spans="2:16">
      <c r="B42" s="108"/>
      <c r="C42" s="11">
        <v>7070</v>
      </c>
      <c r="D42" s="1" t="s">
        <v>266</v>
      </c>
      <c r="E42" s="13">
        <v>1294992000</v>
      </c>
      <c r="F42" s="13">
        <v>1244803803</v>
      </c>
      <c r="G42" s="13">
        <v>30650000</v>
      </c>
      <c r="H42" s="13">
        <v>26059558</v>
      </c>
      <c r="I42" s="13">
        <v>0</v>
      </c>
      <c r="J42" s="13">
        <v>0</v>
      </c>
      <c r="K42" s="38">
        <v>122620000</v>
      </c>
      <c r="L42" s="13">
        <v>122000788</v>
      </c>
      <c r="M42" s="13">
        <v>0</v>
      </c>
      <c r="N42" s="13">
        <v>0</v>
      </c>
      <c r="O42" s="13">
        <v>1448262000</v>
      </c>
      <c r="P42" s="13">
        <v>1392864149</v>
      </c>
    </row>
    <row r="43" spans="2:16" ht="30">
      <c r="B43" s="108"/>
      <c r="C43" s="11">
        <v>7071</v>
      </c>
      <c r="D43" s="22" t="s">
        <v>267</v>
      </c>
      <c r="E43" s="13">
        <v>11318000</v>
      </c>
      <c r="F43" s="13">
        <v>10864145</v>
      </c>
      <c r="G43" s="13">
        <v>40500000</v>
      </c>
      <c r="H43" s="13">
        <v>29163868</v>
      </c>
      <c r="I43" s="13">
        <v>0</v>
      </c>
      <c r="J43" s="13">
        <v>0</v>
      </c>
      <c r="K43" s="13">
        <v>0</v>
      </c>
      <c r="L43" s="13">
        <v>0</v>
      </c>
      <c r="M43" s="13">
        <v>1207000</v>
      </c>
      <c r="N43" s="13">
        <v>40100</v>
      </c>
      <c r="O43" s="13">
        <v>53025000</v>
      </c>
      <c r="P43" s="13">
        <v>40068113</v>
      </c>
    </row>
    <row r="44" spans="2:16">
      <c r="B44" s="108"/>
      <c r="C44" s="11">
        <v>7072</v>
      </c>
      <c r="D44" s="1" t="s">
        <v>268</v>
      </c>
      <c r="E44" s="13">
        <v>929204000</v>
      </c>
      <c r="F44" s="13">
        <v>796341652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929204000</v>
      </c>
      <c r="P44" s="13">
        <v>796341652</v>
      </c>
    </row>
    <row r="45" spans="2:16">
      <c r="B45" s="108"/>
      <c r="C45" s="11">
        <v>7074</v>
      </c>
      <c r="D45" s="1" t="s">
        <v>269</v>
      </c>
      <c r="E45" s="13">
        <v>365500000</v>
      </c>
      <c r="F45" s="13">
        <v>251659511</v>
      </c>
      <c r="G45" s="13">
        <v>0</v>
      </c>
      <c r="H45" s="13">
        <v>0</v>
      </c>
      <c r="I45" s="13">
        <v>0</v>
      </c>
      <c r="J45" s="13">
        <v>0</v>
      </c>
      <c r="K45" s="13">
        <v>64000000</v>
      </c>
      <c r="L45" s="13">
        <v>16150834</v>
      </c>
      <c r="M45" s="13">
        <v>131384000</v>
      </c>
      <c r="N45" s="13">
        <v>68165319</v>
      </c>
      <c r="O45" s="13">
        <v>560884000</v>
      </c>
      <c r="P45" s="13">
        <v>335975664</v>
      </c>
    </row>
    <row r="46" spans="2:16">
      <c r="B46" s="109"/>
      <c r="C46" s="11">
        <v>7076</v>
      </c>
      <c r="D46" s="1" t="s">
        <v>270</v>
      </c>
      <c r="E46" s="13">
        <v>38003000</v>
      </c>
      <c r="F46" s="13">
        <v>34900352</v>
      </c>
      <c r="G46" s="13">
        <v>34160000</v>
      </c>
      <c r="H46" s="13">
        <v>19259172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72163000</v>
      </c>
      <c r="P46" s="13">
        <v>54159524</v>
      </c>
    </row>
    <row r="47" spans="2:16" ht="30">
      <c r="B47" s="107">
        <v>708</v>
      </c>
      <c r="C47" s="11"/>
      <c r="D47" s="67" t="s">
        <v>271</v>
      </c>
      <c r="E47" s="72">
        <f t="shared" ref="E47:J47" si="7">SUM(E48:E51)</f>
        <v>3843406000</v>
      </c>
      <c r="F47" s="72">
        <f t="shared" si="7"/>
        <v>3683361110</v>
      </c>
      <c r="G47" s="72">
        <f t="shared" si="7"/>
        <v>54639000</v>
      </c>
      <c r="H47" s="72">
        <f t="shared" si="7"/>
        <v>22627161</v>
      </c>
      <c r="I47" s="72">
        <f t="shared" si="7"/>
        <v>123884000</v>
      </c>
      <c r="J47" s="72">
        <f t="shared" si="7"/>
        <v>84920839</v>
      </c>
      <c r="K47" s="72">
        <v>0</v>
      </c>
      <c r="L47" s="72">
        <v>0</v>
      </c>
      <c r="M47" s="72">
        <f>SUM(M48:M51)</f>
        <v>74800000</v>
      </c>
      <c r="N47" s="72">
        <f>SUM(N48:N51)</f>
        <v>29140618</v>
      </c>
      <c r="O47" s="72">
        <f>SUM(O48:O51)</f>
        <v>4096729000</v>
      </c>
      <c r="P47" s="72">
        <f>SUM(P48:P51)</f>
        <v>3820049728</v>
      </c>
    </row>
    <row r="48" spans="2:16" ht="30">
      <c r="B48" s="108"/>
      <c r="C48" s="11">
        <v>7081</v>
      </c>
      <c r="D48" s="22" t="s">
        <v>272</v>
      </c>
      <c r="E48" s="13">
        <v>514635000</v>
      </c>
      <c r="F48" s="13">
        <v>441527407</v>
      </c>
      <c r="G48" s="13">
        <v>2539000</v>
      </c>
      <c r="H48" s="13">
        <v>1565271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517174000</v>
      </c>
      <c r="P48" s="13">
        <v>443092678</v>
      </c>
    </row>
    <row r="49" spans="2:16">
      <c r="B49" s="108"/>
      <c r="C49" s="11">
        <v>7082</v>
      </c>
      <c r="D49" s="1" t="s">
        <v>273</v>
      </c>
      <c r="E49" s="13">
        <v>3213828000</v>
      </c>
      <c r="F49" s="13">
        <v>3141604801</v>
      </c>
      <c r="G49" s="13">
        <v>52100000</v>
      </c>
      <c r="H49" s="13">
        <v>21061890</v>
      </c>
      <c r="I49" s="13">
        <v>123884000</v>
      </c>
      <c r="J49" s="13">
        <v>84920839</v>
      </c>
      <c r="K49" s="13">
        <v>0</v>
      </c>
      <c r="L49" s="13">
        <v>0</v>
      </c>
      <c r="M49" s="13">
        <v>74800000</v>
      </c>
      <c r="N49" s="13">
        <v>29140618</v>
      </c>
      <c r="O49" s="13">
        <v>3464612000</v>
      </c>
      <c r="P49" s="13">
        <v>3276728148</v>
      </c>
    </row>
    <row r="50" spans="2:16" ht="30">
      <c r="B50" s="108"/>
      <c r="C50" s="11">
        <v>7083</v>
      </c>
      <c r="D50" s="27" t="s">
        <v>274</v>
      </c>
      <c r="E50" s="13">
        <v>106511000</v>
      </c>
      <c r="F50" s="13">
        <v>92015865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106511000</v>
      </c>
      <c r="P50" s="13">
        <v>92015865</v>
      </c>
    </row>
    <row r="51" spans="2:16" ht="30">
      <c r="B51" s="109"/>
      <c r="C51" s="11">
        <v>7084</v>
      </c>
      <c r="D51" s="22" t="s">
        <v>275</v>
      </c>
      <c r="E51" s="13">
        <v>8432000</v>
      </c>
      <c r="F51" s="13">
        <v>8213037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8432000</v>
      </c>
      <c r="P51" s="13">
        <v>8213037</v>
      </c>
    </row>
    <row r="52" spans="2:16">
      <c r="B52" s="107">
        <v>709</v>
      </c>
      <c r="C52" s="11"/>
      <c r="D52" s="67" t="s">
        <v>276</v>
      </c>
      <c r="E52" s="72">
        <f t="shared" ref="E52:P52" si="8">SUM(E53:E60)</f>
        <v>17084073000</v>
      </c>
      <c r="F52" s="72">
        <f t="shared" si="8"/>
        <v>16455497735</v>
      </c>
      <c r="G52" s="72">
        <f t="shared" si="8"/>
        <v>81370000</v>
      </c>
      <c r="H52" s="72">
        <f t="shared" si="8"/>
        <v>10643199</v>
      </c>
      <c r="I52" s="72">
        <f t="shared" si="8"/>
        <v>4097499000</v>
      </c>
      <c r="J52" s="72">
        <f t="shared" si="8"/>
        <v>2983602839</v>
      </c>
      <c r="K52" s="72">
        <f t="shared" si="8"/>
        <v>244822369</v>
      </c>
      <c r="L52" s="72">
        <f t="shared" si="8"/>
        <v>184775783</v>
      </c>
      <c r="M52" s="72">
        <f t="shared" si="8"/>
        <v>415005000</v>
      </c>
      <c r="N52" s="72">
        <f t="shared" si="8"/>
        <v>207625026</v>
      </c>
      <c r="O52" s="72">
        <f t="shared" si="8"/>
        <v>21922769369</v>
      </c>
      <c r="P52" s="72">
        <f t="shared" si="8"/>
        <v>19842144582</v>
      </c>
    </row>
    <row r="53" spans="2:16">
      <c r="B53" s="108"/>
      <c r="C53" s="11">
        <v>7090</v>
      </c>
      <c r="D53" s="1" t="s">
        <v>277</v>
      </c>
      <c r="E53" s="13">
        <v>195540000</v>
      </c>
      <c r="F53" s="13">
        <v>181562279</v>
      </c>
      <c r="G53" s="13">
        <v>3000000</v>
      </c>
      <c r="H53" s="13">
        <v>831406</v>
      </c>
      <c r="I53" s="13">
        <v>4650000</v>
      </c>
      <c r="J53" s="13">
        <v>682131</v>
      </c>
      <c r="K53" s="13">
        <v>0</v>
      </c>
      <c r="L53" s="13">
        <v>0</v>
      </c>
      <c r="M53" s="13">
        <v>5300000</v>
      </c>
      <c r="N53" s="13">
        <v>1769449</v>
      </c>
      <c r="O53" s="13">
        <v>208490000</v>
      </c>
      <c r="P53" s="13">
        <v>184845265</v>
      </c>
    </row>
    <row r="54" spans="2:16" ht="30">
      <c r="B54" s="108"/>
      <c r="C54" s="11">
        <v>7091</v>
      </c>
      <c r="D54" s="22" t="s">
        <v>278</v>
      </c>
      <c r="E54" s="13">
        <v>1332718560</v>
      </c>
      <c r="F54" s="13">
        <v>1226068585</v>
      </c>
      <c r="G54" s="13">
        <v>40280000</v>
      </c>
      <c r="H54" s="13">
        <v>12846</v>
      </c>
      <c r="I54" s="13">
        <v>33550000</v>
      </c>
      <c r="J54" s="13">
        <v>5373580</v>
      </c>
      <c r="K54" s="13">
        <v>47822000</v>
      </c>
      <c r="L54" s="13">
        <v>0</v>
      </c>
      <c r="M54" s="13">
        <v>7300000</v>
      </c>
      <c r="N54" s="13">
        <v>54000</v>
      </c>
      <c r="O54" s="13">
        <v>1461670560</v>
      </c>
      <c r="P54" s="13">
        <v>1231509011</v>
      </c>
    </row>
    <row r="55" spans="2:16">
      <c r="B55" s="108"/>
      <c r="C55" s="11">
        <v>7092</v>
      </c>
      <c r="D55" s="1" t="s">
        <v>279</v>
      </c>
      <c r="E55" s="13">
        <v>879604720</v>
      </c>
      <c r="F55" s="13">
        <v>729241403</v>
      </c>
      <c r="G55" s="13">
        <v>11850000</v>
      </c>
      <c r="H55" s="13">
        <v>1491696</v>
      </c>
      <c r="I55" s="13">
        <v>36519000</v>
      </c>
      <c r="J55" s="13">
        <v>8522781</v>
      </c>
      <c r="K55" s="13">
        <v>188500369</v>
      </c>
      <c r="L55" s="13">
        <v>183681607</v>
      </c>
      <c r="M55" s="13">
        <v>23363000</v>
      </c>
      <c r="N55" s="13">
        <v>7994908</v>
      </c>
      <c r="O55" s="13">
        <v>1139837089</v>
      </c>
      <c r="P55" s="13">
        <v>930932395</v>
      </c>
    </row>
    <row r="56" spans="2:16">
      <c r="B56" s="108"/>
      <c r="C56" s="11">
        <v>7094</v>
      </c>
      <c r="D56" s="1" t="s">
        <v>280</v>
      </c>
      <c r="E56" s="13">
        <v>2264273000</v>
      </c>
      <c r="F56" s="13">
        <v>2199776266</v>
      </c>
      <c r="G56" s="13">
        <v>17740000</v>
      </c>
      <c r="H56" s="13">
        <v>6341597</v>
      </c>
      <c r="I56" s="13">
        <v>3641130000</v>
      </c>
      <c r="J56" s="13">
        <v>2728371662</v>
      </c>
      <c r="K56" s="13">
        <v>0</v>
      </c>
      <c r="L56" s="13">
        <v>0</v>
      </c>
      <c r="M56" s="13">
        <v>365427000</v>
      </c>
      <c r="N56" s="13">
        <v>195710661</v>
      </c>
      <c r="O56" s="13">
        <v>6288570000</v>
      </c>
      <c r="P56" s="13">
        <v>5130200186</v>
      </c>
    </row>
    <row r="57" spans="2:16" ht="30">
      <c r="B57" s="108"/>
      <c r="C57" s="11">
        <v>7095</v>
      </c>
      <c r="D57" s="22" t="s">
        <v>281</v>
      </c>
      <c r="E57" s="13">
        <v>9680000</v>
      </c>
      <c r="F57" s="13">
        <v>6179759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9680000</v>
      </c>
      <c r="P57" s="13">
        <v>6179759</v>
      </c>
    </row>
    <row r="58" spans="2:16" ht="30">
      <c r="B58" s="108"/>
      <c r="C58" s="11">
        <v>7096</v>
      </c>
      <c r="D58" s="22" t="s">
        <v>282</v>
      </c>
      <c r="E58" s="13">
        <v>12099062720</v>
      </c>
      <c r="F58" s="13">
        <v>11844236324</v>
      </c>
      <c r="G58" s="13">
        <v>8500000</v>
      </c>
      <c r="H58" s="13">
        <v>1965654</v>
      </c>
      <c r="I58" s="13">
        <v>333300000</v>
      </c>
      <c r="J58" s="13">
        <v>223535550</v>
      </c>
      <c r="K58" s="13">
        <v>0</v>
      </c>
      <c r="L58" s="13">
        <v>0</v>
      </c>
      <c r="M58" s="13">
        <v>0</v>
      </c>
      <c r="N58" s="13">
        <v>0</v>
      </c>
      <c r="O58" s="13">
        <v>12440862720</v>
      </c>
      <c r="P58" s="13">
        <v>12069737528</v>
      </c>
    </row>
    <row r="59" spans="2:16">
      <c r="B59" s="108"/>
      <c r="C59" s="11">
        <v>7097</v>
      </c>
      <c r="D59" s="1" t="s">
        <v>283</v>
      </c>
      <c r="E59" s="13">
        <v>156897000</v>
      </c>
      <c r="F59" s="13">
        <v>137250638</v>
      </c>
      <c r="G59" s="13">
        <v>0</v>
      </c>
      <c r="H59" s="13">
        <v>0</v>
      </c>
      <c r="I59" s="13">
        <v>39700000</v>
      </c>
      <c r="J59" s="13">
        <v>14837048</v>
      </c>
      <c r="K59" s="13">
        <v>0</v>
      </c>
      <c r="L59" s="13">
        <v>0</v>
      </c>
      <c r="M59" s="13">
        <v>3100000</v>
      </c>
      <c r="N59" s="13">
        <v>44000</v>
      </c>
      <c r="O59" s="13">
        <v>199697000</v>
      </c>
      <c r="P59" s="13">
        <v>152131686</v>
      </c>
    </row>
    <row r="60" spans="2:16" ht="30">
      <c r="B60" s="109"/>
      <c r="C60" s="11">
        <v>7098</v>
      </c>
      <c r="D60" s="22" t="s">
        <v>284</v>
      </c>
      <c r="E60" s="13">
        <v>146297000</v>
      </c>
      <c r="F60" s="13">
        <v>131182481</v>
      </c>
      <c r="G60" s="13">
        <v>0</v>
      </c>
      <c r="H60" s="13">
        <v>0</v>
      </c>
      <c r="I60" s="13">
        <v>8650000</v>
      </c>
      <c r="J60" s="13">
        <v>2280087</v>
      </c>
      <c r="K60" s="13">
        <v>8500000</v>
      </c>
      <c r="L60" s="13">
        <v>1094176</v>
      </c>
      <c r="M60" s="13">
        <v>10515000</v>
      </c>
      <c r="N60" s="13">
        <v>2052008</v>
      </c>
      <c r="O60" s="13">
        <v>173962000</v>
      </c>
      <c r="P60" s="13">
        <v>136608752</v>
      </c>
    </row>
    <row r="61" spans="2:16">
      <c r="B61" s="107">
        <v>710</v>
      </c>
      <c r="C61" s="11"/>
      <c r="D61" s="66" t="s">
        <v>285</v>
      </c>
      <c r="E61" s="72">
        <f t="shared" ref="E61:P61" si="9">SUM(E62:E66)</f>
        <v>24843628000</v>
      </c>
      <c r="F61" s="72">
        <f t="shared" si="9"/>
        <v>24677680364</v>
      </c>
      <c r="G61" s="72">
        <f t="shared" si="9"/>
        <v>6630000</v>
      </c>
      <c r="H61" s="72">
        <f t="shared" si="9"/>
        <v>599511</v>
      </c>
      <c r="I61" s="72">
        <f t="shared" si="9"/>
        <v>64700000</v>
      </c>
      <c r="J61" s="72">
        <f t="shared" si="9"/>
        <v>39781169</v>
      </c>
      <c r="K61" s="72">
        <f t="shared" si="9"/>
        <v>187300000</v>
      </c>
      <c r="L61" s="72">
        <f t="shared" si="9"/>
        <v>155484596</v>
      </c>
      <c r="M61" s="72">
        <f t="shared" si="9"/>
        <v>71900000</v>
      </c>
      <c r="N61" s="72">
        <f t="shared" si="9"/>
        <v>20612057</v>
      </c>
      <c r="O61" s="72">
        <f t="shared" si="9"/>
        <v>25174158000</v>
      </c>
      <c r="P61" s="72">
        <f t="shared" si="9"/>
        <v>24894157697</v>
      </c>
    </row>
    <row r="62" spans="2:16">
      <c r="B62" s="108"/>
      <c r="C62" s="11">
        <v>7100</v>
      </c>
      <c r="D62" s="1" t="s">
        <v>286</v>
      </c>
      <c r="E62" s="13">
        <v>21603983000</v>
      </c>
      <c r="F62" s="13">
        <v>21470453329</v>
      </c>
      <c r="G62" s="13">
        <v>6630000</v>
      </c>
      <c r="H62" s="13">
        <v>599511</v>
      </c>
      <c r="I62" s="13">
        <v>64700000</v>
      </c>
      <c r="J62" s="13">
        <v>39781169</v>
      </c>
      <c r="K62" s="13">
        <v>187300000</v>
      </c>
      <c r="L62" s="13">
        <v>155484596</v>
      </c>
      <c r="M62" s="13">
        <v>71900000</v>
      </c>
      <c r="N62" s="13">
        <v>20612057</v>
      </c>
      <c r="O62" s="13">
        <v>21934513000</v>
      </c>
      <c r="P62" s="13">
        <v>21686930662</v>
      </c>
    </row>
    <row r="63" spans="2:16">
      <c r="B63" s="108"/>
      <c r="C63" s="11">
        <v>7101</v>
      </c>
      <c r="D63" s="1" t="s">
        <v>287</v>
      </c>
      <c r="E63" s="13">
        <v>591000000</v>
      </c>
      <c r="F63" s="13">
        <v>588752600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591000000</v>
      </c>
      <c r="P63" s="13">
        <v>588752600</v>
      </c>
    </row>
    <row r="64" spans="2:16">
      <c r="B64" s="108"/>
      <c r="C64" s="11">
        <v>7102</v>
      </c>
      <c r="D64" s="1" t="s">
        <v>288</v>
      </c>
      <c r="E64" s="13">
        <v>1157425000</v>
      </c>
      <c r="F64" s="13">
        <v>1131964364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1157425000</v>
      </c>
      <c r="P64" s="13">
        <v>1131964364</v>
      </c>
    </row>
    <row r="65" spans="2:16">
      <c r="B65" s="108"/>
      <c r="C65" s="11">
        <v>7104</v>
      </c>
      <c r="D65" s="1" t="s">
        <v>289</v>
      </c>
      <c r="E65" s="13">
        <v>1418300000</v>
      </c>
      <c r="F65" s="13">
        <v>1418260238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1418300000</v>
      </c>
      <c r="P65" s="13">
        <v>1418260238</v>
      </c>
    </row>
    <row r="66" spans="2:16" ht="30">
      <c r="B66" s="109"/>
      <c r="C66" s="11">
        <v>7107</v>
      </c>
      <c r="D66" s="22" t="s">
        <v>290</v>
      </c>
      <c r="E66" s="13">
        <v>72920000</v>
      </c>
      <c r="F66" s="13">
        <v>68249833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72920000</v>
      </c>
      <c r="P66" s="13">
        <v>68249833</v>
      </c>
    </row>
    <row r="67" spans="2:16">
      <c r="B67" s="114" t="s">
        <v>59</v>
      </c>
      <c r="C67" s="115"/>
      <c r="D67" s="116"/>
      <c r="E67" s="40">
        <f t="shared" ref="E67:P67" si="10">SUM(E61+E52+E47+E41+E37+E33+E24+E18+E13+E6)</f>
        <v>107905235000</v>
      </c>
      <c r="F67" s="40">
        <f t="shared" si="10"/>
        <v>103045542571</v>
      </c>
      <c r="G67" s="40">
        <f t="shared" si="10"/>
        <v>2934908000</v>
      </c>
      <c r="H67" s="40">
        <f t="shared" si="10"/>
        <v>1809474911</v>
      </c>
      <c r="I67" s="40">
        <f t="shared" si="10"/>
        <v>7031613000</v>
      </c>
      <c r="J67" s="40">
        <f t="shared" si="10"/>
        <v>4739521773</v>
      </c>
      <c r="K67" s="40">
        <f t="shared" si="10"/>
        <v>2392376648</v>
      </c>
      <c r="L67" s="40">
        <f t="shared" si="10"/>
        <v>1151423858</v>
      </c>
      <c r="M67" s="40">
        <f t="shared" si="10"/>
        <v>1906594970</v>
      </c>
      <c r="N67" s="40">
        <f t="shared" si="10"/>
        <v>840577273</v>
      </c>
      <c r="O67" s="40">
        <f t="shared" si="10"/>
        <v>122170727618</v>
      </c>
      <c r="P67" s="40">
        <f t="shared" si="10"/>
        <v>111586540386</v>
      </c>
    </row>
  </sheetData>
  <mergeCells count="21">
    <mergeCell ref="B67:D67"/>
    <mergeCell ref="B6:B12"/>
    <mergeCell ref="B13:B17"/>
    <mergeCell ref="B18:B23"/>
    <mergeCell ref="B24:B32"/>
    <mergeCell ref="B33:B36"/>
    <mergeCell ref="B37:B40"/>
    <mergeCell ref="B41:B46"/>
    <mergeCell ref="B47:B51"/>
    <mergeCell ref="B52:B60"/>
    <mergeCell ref="B61:B66"/>
    <mergeCell ref="B2:E2"/>
    <mergeCell ref="B3:B5"/>
    <mergeCell ref="C3:C5"/>
    <mergeCell ref="D3:D5"/>
    <mergeCell ref="E3:P3"/>
    <mergeCell ref="E4:H4"/>
    <mergeCell ref="I4:J4"/>
    <mergeCell ref="K4:L4"/>
    <mergeCell ref="M4:N4"/>
    <mergeCell ref="O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Q53"/>
  <sheetViews>
    <sheetView topLeftCell="I1" workbookViewId="0">
      <selection activeCell="Q6" sqref="Q6"/>
    </sheetView>
  </sheetViews>
  <sheetFormatPr defaultRowHeight="15"/>
  <cols>
    <col min="2" max="2" width="15.7109375" customWidth="1"/>
    <col min="3" max="3" width="14.85546875" customWidth="1"/>
    <col min="4" max="4" width="29.85546875" customWidth="1"/>
    <col min="5" max="5" width="14.5703125" customWidth="1"/>
    <col min="6" max="6" width="16.42578125" customWidth="1"/>
    <col min="7" max="7" width="14.42578125" customWidth="1"/>
    <col min="8" max="8" width="15.5703125" customWidth="1"/>
    <col min="9" max="9" width="17" customWidth="1"/>
    <col min="10" max="10" width="15.85546875" customWidth="1"/>
    <col min="11" max="11" width="14.140625" customWidth="1"/>
    <col min="12" max="12" width="14.85546875" customWidth="1"/>
    <col min="13" max="13" width="13.5703125" customWidth="1"/>
    <col min="14" max="14" width="16.5703125" customWidth="1"/>
    <col min="15" max="15" width="14.7109375" customWidth="1"/>
    <col min="16" max="16" width="15.7109375" customWidth="1"/>
  </cols>
  <sheetData>
    <row r="2" spans="2:17">
      <c r="B2" s="106" t="s">
        <v>386</v>
      </c>
      <c r="C2" s="106"/>
      <c r="D2" s="106"/>
      <c r="E2" s="106"/>
    </row>
    <row r="3" spans="2:17">
      <c r="B3" s="136" t="s">
        <v>294</v>
      </c>
      <c r="C3" s="136" t="s">
        <v>295</v>
      </c>
      <c r="D3" s="113" t="s">
        <v>15</v>
      </c>
      <c r="E3" s="110" t="s">
        <v>24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2:17" ht="31.5" customHeight="1">
      <c r="B4" s="137"/>
      <c r="C4" s="137"/>
      <c r="D4" s="113"/>
      <c r="E4" s="105" t="s">
        <v>130</v>
      </c>
      <c r="F4" s="105"/>
      <c r="G4" s="105"/>
      <c r="H4" s="105"/>
      <c r="I4" s="105" t="s">
        <v>63</v>
      </c>
      <c r="J4" s="105"/>
      <c r="K4" s="105" t="s">
        <v>64</v>
      </c>
      <c r="L4" s="105"/>
      <c r="M4" s="105" t="s">
        <v>65</v>
      </c>
      <c r="N4" s="105"/>
      <c r="O4" s="105" t="s">
        <v>296</v>
      </c>
      <c r="P4" s="105"/>
    </row>
    <row r="5" spans="2:17">
      <c r="B5" s="138"/>
      <c r="C5" s="138"/>
      <c r="D5" s="113"/>
      <c r="E5" s="59" t="s">
        <v>17</v>
      </c>
      <c r="F5" s="59" t="s">
        <v>18</v>
      </c>
      <c r="G5" s="59" t="s">
        <v>19</v>
      </c>
      <c r="H5" s="59" t="s">
        <v>18</v>
      </c>
      <c r="I5" s="59" t="s">
        <v>17</v>
      </c>
      <c r="J5" s="59" t="s">
        <v>18</v>
      </c>
      <c r="K5" s="59" t="s">
        <v>17</v>
      </c>
      <c r="L5" s="59" t="s">
        <v>18</v>
      </c>
      <c r="M5" s="59" t="s">
        <v>17</v>
      </c>
      <c r="N5" s="59" t="s">
        <v>18</v>
      </c>
      <c r="O5" s="59" t="s">
        <v>17</v>
      </c>
      <c r="P5" s="59" t="s">
        <v>18</v>
      </c>
    </row>
    <row r="6" spans="2:17">
      <c r="B6" s="142" t="s">
        <v>297</v>
      </c>
      <c r="C6" s="11"/>
      <c r="D6" s="67" t="s">
        <v>298</v>
      </c>
      <c r="E6" s="72">
        <f>SUM(E7:E8)</f>
        <v>14414389000</v>
      </c>
      <c r="F6" s="74">
        <v>14074234000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f>SUM(O7:O8)</f>
        <v>14414389000</v>
      </c>
      <c r="P6" s="78">
        <v>14074234000</v>
      </c>
      <c r="Q6" s="70" t="s">
        <v>385</v>
      </c>
    </row>
    <row r="7" spans="2:17">
      <c r="B7" s="142"/>
      <c r="C7" s="11" t="s">
        <v>299</v>
      </c>
      <c r="D7" s="1" t="s">
        <v>298</v>
      </c>
      <c r="E7" s="13">
        <v>1270000000</v>
      </c>
      <c r="F7" s="13">
        <v>1164167000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1270000000</v>
      </c>
      <c r="P7" s="13">
        <v>1164167000</v>
      </c>
      <c r="Q7" s="77" t="s">
        <v>488</v>
      </c>
    </row>
    <row r="8" spans="2:17" ht="30">
      <c r="B8" s="142"/>
      <c r="C8" s="11" t="s">
        <v>300</v>
      </c>
      <c r="D8" s="22" t="s">
        <v>301</v>
      </c>
      <c r="E8" s="13">
        <v>13144389000</v>
      </c>
      <c r="F8" s="13">
        <v>12910068000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13144389000</v>
      </c>
      <c r="P8" s="13">
        <v>12910068000</v>
      </c>
    </row>
    <row r="9" spans="2:17" ht="30">
      <c r="B9" s="107" t="s">
        <v>302</v>
      </c>
      <c r="C9" s="11"/>
      <c r="D9" s="67" t="s">
        <v>303</v>
      </c>
      <c r="E9" s="72">
        <f>SUM(E10)</f>
        <v>210261000</v>
      </c>
      <c r="F9" s="72">
        <f>SUM(F10)</f>
        <v>210030000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>SUM(O10)</f>
        <v>210261000</v>
      </c>
      <c r="P9" s="72">
        <f>SUM(P10)</f>
        <v>210030000</v>
      </c>
    </row>
    <row r="10" spans="2:17" ht="30">
      <c r="B10" s="109"/>
      <c r="C10" s="11" t="s">
        <v>304</v>
      </c>
      <c r="D10" s="22" t="s">
        <v>305</v>
      </c>
      <c r="E10" s="13">
        <v>210261000</v>
      </c>
      <c r="F10" s="13">
        <v>210030000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210261000</v>
      </c>
      <c r="P10" s="13">
        <v>210030000</v>
      </c>
    </row>
    <row r="11" spans="2:17" ht="30">
      <c r="B11" s="107" t="s">
        <v>306</v>
      </c>
      <c r="C11" s="11"/>
      <c r="D11" s="67" t="s">
        <v>307</v>
      </c>
      <c r="E11" s="72">
        <f>SUM(E12)</f>
        <v>142500000</v>
      </c>
      <c r="F11" s="72">
        <f>SUM(F12)</f>
        <v>142351000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f>SUM(O12)</f>
        <v>142500000</v>
      </c>
      <c r="P11" s="72">
        <f>SUM(P12)</f>
        <v>142351000</v>
      </c>
    </row>
    <row r="12" spans="2:17">
      <c r="B12" s="109"/>
      <c r="C12" s="11" t="s">
        <v>308</v>
      </c>
      <c r="D12" s="1" t="s">
        <v>309</v>
      </c>
      <c r="E12" s="13">
        <v>142500000</v>
      </c>
      <c r="F12" s="13">
        <v>142351000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142500000</v>
      </c>
      <c r="P12" s="13">
        <v>142351000</v>
      </c>
    </row>
    <row r="13" spans="2:17" ht="30">
      <c r="B13" s="107" t="s">
        <v>310</v>
      </c>
      <c r="C13" s="11"/>
      <c r="D13" s="67" t="s">
        <v>311</v>
      </c>
      <c r="E13" s="72">
        <f>SUM(E14:E16)</f>
        <v>37072000</v>
      </c>
      <c r="F13" s="72">
        <f>SUM(F14:F16)</f>
        <v>34319000</v>
      </c>
      <c r="G13" s="72">
        <v>0</v>
      </c>
      <c r="H13" s="72">
        <v>0</v>
      </c>
      <c r="I13" s="72">
        <v>0</v>
      </c>
      <c r="J13" s="72">
        <v>0</v>
      </c>
      <c r="K13" s="72">
        <v>124344000</v>
      </c>
      <c r="L13" s="72">
        <f>SUM(L14:L16)</f>
        <v>117057000</v>
      </c>
      <c r="M13" s="72">
        <v>0</v>
      </c>
      <c r="N13" s="72">
        <v>0</v>
      </c>
      <c r="O13" s="72">
        <f>SUM(O14:O16)</f>
        <v>161416000</v>
      </c>
      <c r="P13" s="72">
        <f>SUM(P14:P16)</f>
        <v>151376000</v>
      </c>
    </row>
    <row r="14" spans="2:17" ht="30">
      <c r="B14" s="108"/>
      <c r="C14" s="11" t="s">
        <v>312</v>
      </c>
      <c r="D14" s="22" t="s">
        <v>313</v>
      </c>
      <c r="E14" s="13">
        <v>34265000</v>
      </c>
      <c r="F14" s="13">
        <v>32063000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34265000</v>
      </c>
      <c r="P14" s="13">
        <v>32063000</v>
      </c>
    </row>
    <row r="15" spans="2:17" ht="30">
      <c r="B15" s="108"/>
      <c r="C15" s="11" t="s">
        <v>314</v>
      </c>
      <c r="D15" s="22" t="s">
        <v>315</v>
      </c>
      <c r="E15" s="13">
        <v>2807000</v>
      </c>
      <c r="F15" s="13">
        <v>2256000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2807000</v>
      </c>
      <c r="P15" s="13">
        <v>2256000</v>
      </c>
    </row>
    <row r="16" spans="2:17">
      <c r="B16" s="109"/>
      <c r="C16" s="11" t="s">
        <v>316</v>
      </c>
      <c r="D16" s="1" t="s">
        <v>317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124344000</v>
      </c>
      <c r="L16" s="13">
        <v>117057000</v>
      </c>
      <c r="M16" s="13">
        <v>0</v>
      </c>
      <c r="N16" s="13">
        <v>0</v>
      </c>
      <c r="O16" s="13">
        <v>124344000</v>
      </c>
      <c r="P16" s="13">
        <v>117057000</v>
      </c>
    </row>
    <row r="17" spans="2:17">
      <c r="B17" s="107" t="s">
        <v>318</v>
      </c>
      <c r="C17" s="11"/>
      <c r="D17" s="67" t="s">
        <v>319</v>
      </c>
      <c r="E17" s="72">
        <f>SUM(E18:E23)</f>
        <v>1699678000</v>
      </c>
      <c r="F17" s="72">
        <f>SUM(F18:F23)</f>
        <v>1598115000</v>
      </c>
      <c r="G17" s="72">
        <v>0</v>
      </c>
      <c r="H17" s="72">
        <v>0</v>
      </c>
      <c r="I17" s="72">
        <v>14860000</v>
      </c>
      <c r="J17" s="72">
        <v>11862000</v>
      </c>
      <c r="K17" s="72">
        <v>122620000</v>
      </c>
      <c r="L17" s="72">
        <v>0</v>
      </c>
      <c r="M17" s="72">
        <v>213000</v>
      </c>
      <c r="N17" s="72">
        <v>29000</v>
      </c>
      <c r="O17" s="72">
        <f>SUM(O18:O23)</f>
        <v>1837371000</v>
      </c>
      <c r="P17" s="74">
        <v>1610007000</v>
      </c>
      <c r="Q17" s="70" t="s">
        <v>489</v>
      </c>
    </row>
    <row r="18" spans="2:17">
      <c r="B18" s="108"/>
      <c r="C18" s="11" t="s">
        <v>320</v>
      </c>
      <c r="D18" s="1" t="s">
        <v>321</v>
      </c>
      <c r="E18" s="13">
        <v>701486000</v>
      </c>
      <c r="F18" s="13">
        <v>695263000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701486000</v>
      </c>
      <c r="P18" s="13">
        <v>695263000</v>
      </c>
    </row>
    <row r="19" spans="2:17" ht="30">
      <c r="B19" s="108"/>
      <c r="C19" s="11" t="s">
        <v>322</v>
      </c>
      <c r="D19" s="22" t="s">
        <v>323</v>
      </c>
      <c r="E19" s="13">
        <v>39100000</v>
      </c>
      <c r="F19" s="13">
        <v>39100000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39100000</v>
      </c>
      <c r="P19" s="13">
        <v>39100000</v>
      </c>
    </row>
    <row r="20" spans="2:17" ht="45">
      <c r="B20" s="108"/>
      <c r="C20" s="11" t="s">
        <v>324</v>
      </c>
      <c r="D20" s="22" t="s">
        <v>325</v>
      </c>
      <c r="E20" s="13">
        <v>553556000</v>
      </c>
      <c r="F20" s="13">
        <v>465440000</v>
      </c>
      <c r="G20" s="13">
        <v>0</v>
      </c>
      <c r="H20" s="13">
        <v>0</v>
      </c>
      <c r="I20" s="13">
        <v>0</v>
      </c>
      <c r="J20" s="13">
        <v>0</v>
      </c>
      <c r="K20" s="13">
        <v>122620000</v>
      </c>
      <c r="L20" s="13">
        <v>0</v>
      </c>
      <c r="M20" s="13">
        <v>0</v>
      </c>
      <c r="N20" s="13">
        <v>0</v>
      </c>
      <c r="O20" s="13">
        <v>676176000</v>
      </c>
      <c r="P20" s="13">
        <v>465440000</v>
      </c>
    </row>
    <row r="21" spans="2:17" ht="30">
      <c r="B21" s="108"/>
      <c r="C21" s="11" t="s">
        <v>326</v>
      </c>
      <c r="D21" s="22" t="s">
        <v>327</v>
      </c>
      <c r="E21" s="13">
        <v>310740000</v>
      </c>
      <c r="F21" s="13">
        <v>307917000</v>
      </c>
      <c r="G21" s="13">
        <v>0</v>
      </c>
      <c r="H21" s="13">
        <v>0</v>
      </c>
      <c r="I21" s="13">
        <v>14860000</v>
      </c>
      <c r="J21" s="13">
        <v>11862000</v>
      </c>
      <c r="K21" s="13">
        <v>0</v>
      </c>
      <c r="L21" s="13">
        <v>0</v>
      </c>
      <c r="M21" s="13">
        <v>0</v>
      </c>
      <c r="N21" s="13">
        <v>0</v>
      </c>
      <c r="O21" s="13">
        <v>325600000</v>
      </c>
      <c r="P21" s="13">
        <v>319779000</v>
      </c>
    </row>
    <row r="22" spans="2:17" ht="45">
      <c r="B22" s="108"/>
      <c r="C22" s="11" t="s">
        <v>328</v>
      </c>
      <c r="D22" s="22" t="s">
        <v>329</v>
      </c>
      <c r="E22" s="13">
        <v>8151000</v>
      </c>
      <c r="F22" s="13">
        <v>3750000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213000</v>
      </c>
      <c r="N22" s="13">
        <v>29000</v>
      </c>
      <c r="O22" s="13">
        <v>8364000</v>
      </c>
      <c r="P22" s="13">
        <v>3779000</v>
      </c>
    </row>
    <row r="23" spans="2:17" ht="30">
      <c r="B23" s="109"/>
      <c r="C23" s="11" t="s">
        <v>330</v>
      </c>
      <c r="D23" s="22" t="s">
        <v>331</v>
      </c>
      <c r="E23" s="13">
        <v>86645000</v>
      </c>
      <c r="F23" s="13">
        <v>86645000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86645000</v>
      </c>
      <c r="P23" s="13">
        <v>86645000</v>
      </c>
    </row>
    <row r="24" spans="2:17">
      <c r="B24" s="107" t="s">
        <v>332</v>
      </c>
      <c r="C24" s="11"/>
      <c r="D24" s="67" t="s">
        <v>333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64000000</v>
      </c>
      <c r="L24" s="72">
        <f>SUM(L25)</f>
        <v>16151000</v>
      </c>
      <c r="M24" s="72">
        <v>0</v>
      </c>
      <c r="N24" s="72">
        <v>0</v>
      </c>
      <c r="O24" s="72">
        <v>64000000</v>
      </c>
      <c r="P24" s="72">
        <f>SUM(P25)</f>
        <v>16151000</v>
      </c>
    </row>
    <row r="25" spans="2:17">
      <c r="B25" s="109"/>
      <c r="C25" s="11" t="s">
        <v>334</v>
      </c>
      <c r="D25" s="1" t="s">
        <v>333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64000000</v>
      </c>
      <c r="L25" s="13">
        <v>16151000</v>
      </c>
      <c r="M25" s="13">
        <v>0</v>
      </c>
      <c r="N25" s="13">
        <v>0</v>
      </c>
      <c r="O25" s="13">
        <v>64000000</v>
      </c>
      <c r="P25" s="13">
        <v>16151000</v>
      </c>
    </row>
    <row r="26" spans="2:17" ht="30">
      <c r="B26" s="107" t="s">
        <v>335</v>
      </c>
      <c r="C26" s="11"/>
      <c r="D26" s="67" t="s">
        <v>336</v>
      </c>
      <c r="E26" s="72">
        <f>SUM(E27:E28)</f>
        <v>430758000</v>
      </c>
      <c r="F26" s="72">
        <f>SUM(F27:F28)</f>
        <v>423289000</v>
      </c>
      <c r="G26" s="72">
        <v>0</v>
      </c>
      <c r="H26" s="72">
        <v>0</v>
      </c>
      <c r="I26" s="72">
        <f>SUM(I27)</f>
        <v>200000</v>
      </c>
      <c r="J26" s="72">
        <v>69000</v>
      </c>
      <c r="K26" s="72">
        <v>0</v>
      </c>
      <c r="L26" s="72">
        <v>0</v>
      </c>
      <c r="M26" s="72">
        <v>0</v>
      </c>
      <c r="N26" s="72">
        <v>0</v>
      </c>
      <c r="O26" s="72">
        <f>SUM(O27:O28)</f>
        <v>430958000</v>
      </c>
      <c r="P26" s="74">
        <v>423358000</v>
      </c>
      <c r="Q26" s="70" t="s">
        <v>490</v>
      </c>
    </row>
    <row r="27" spans="2:17" ht="30">
      <c r="B27" s="108"/>
      <c r="C27" s="11" t="s">
        <v>337</v>
      </c>
      <c r="D27" s="22" t="s">
        <v>338</v>
      </c>
      <c r="E27" s="13">
        <v>7858000</v>
      </c>
      <c r="F27" s="13">
        <v>2784000</v>
      </c>
      <c r="G27" s="13">
        <v>0</v>
      </c>
      <c r="H27" s="13">
        <v>0</v>
      </c>
      <c r="I27" s="13">
        <v>200000</v>
      </c>
      <c r="J27" s="13">
        <v>69000</v>
      </c>
      <c r="K27" s="13">
        <v>0</v>
      </c>
      <c r="L27" s="13">
        <v>0</v>
      </c>
      <c r="M27" s="13">
        <v>0</v>
      </c>
      <c r="N27" s="13">
        <v>0</v>
      </c>
      <c r="O27" s="13">
        <v>8058000</v>
      </c>
      <c r="P27" s="13">
        <v>2852000</v>
      </c>
    </row>
    <row r="28" spans="2:17" ht="45">
      <c r="B28" s="109"/>
      <c r="C28" s="11" t="s">
        <v>339</v>
      </c>
      <c r="D28" s="22" t="s">
        <v>340</v>
      </c>
      <c r="E28" s="13">
        <v>422900000</v>
      </c>
      <c r="F28" s="13">
        <v>420505000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422900000</v>
      </c>
      <c r="P28" s="13">
        <v>420505000</v>
      </c>
    </row>
    <row r="29" spans="2:17">
      <c r="B29" s="107" t="s">
        <v>341</v>
      </c>
      <c r="C29" s="11"/>
      <c r="D29" s="67" t="s">
        <v>342</v>
      </c>
      <c r="E29" s="72">
        <f>SUM(E30:E34)</f>
        <v>404960000</v>
      </c>
      <c r="F29" s="72">
        <f>SUM(F30:F34)</f>
        <v>285459000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f>SUM(M30:M34)</f>
        <v>798845000</v>
      </c>
      <c r="N29" s="74">
        <v>320176000</v>
      </c>
      <c r="O29" s="72">
        <f>SUM(O30:O34)</f>
        <v>1203805000</v>
      </c>
      <c r="P29" s="78">
        <v>605635000</v>
      </c>
      <c r="Q29" s="70" t="s">
        <v>485</v>
      </c>
    </row>
    <row r="30" spans="2:17" ht="45">
      <c r="B30" s="108"/>
      <c r="C30" s="11" t="s">
        <v>343</v>
      </c>
      <c r="D30" s="73" t="s">
        <v>344</v>
      </c>
      <c r="E30" s="13">
        <v>284069000</v>
      </c>
      <c r="F30" s="13">
        <v>218470000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251705000</v>
      </c>
      <c r="N30" s="13">
        <v>54870000</v>
      </c>
      <c r="O30" s="13">
        <v>535774000</v>
      </c>
      <c r="P30" s="13">
        <v>273341000</v>
      </c>
      <c r="Q30" s="77" t="s">
        <v>491</v>
      </c>
    </row>
    <row r="31" spans="2:17">
      <c r="B31" s="108"/>
      <c r="C31" s="11" t="s">
        <v>345</v>
      </c>
      <c r="D31" s="1" t="s">
        <v>346</v>
      </c>
      <c r="E31" s="13">
        <v>19053000</v>
      </c>
      <c r="F31" s="13">
        <v>10220000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47135000</v>
      </c>
      <c r="N31" s="13">
        <v>4461000</v>
      </c>
      <c r="O31" s="13">
        <v>66188000</v>
      </c>
      <c r="P31" s="13">
        <v>14681000</v>
      </c>
    </row>
    <row r="32" spans="2:17">
      <c r="B32" s="108"/>
      <c r="C32" s="11" t="s">
        <v>347</v>
      </c>
      <c r="D32" s="1" t="s">
        <v>348</v>
      </c>
      <c r="E32" s="13">
        <v>15094000</v>
      </c>
      <c r="F32" s="13">
        <v>2989000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94835000</v>
      </c>
      <c r="N32" s="13">
        <v>16937000</v>
      </c>
      <c r="O32" s="13">
        <v>109929000</v>
      </c>
      <c r="P32" s="13">
        <v>19926000</v>
      </c>
    </row>
    <row r="33" spans="2:17">
      <c r="B33" s="108"/>
      <c r="C33" s="11" t="s">
        <v>349</v>
      </c>
      <c r="D33" s="1" t="s">
        <v>350</v>
      </c>
      <c r="E33" s="13">
        <v>50905000</v>
      </c>
      <c r="F33" s="13">
        <v>32072000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313170000</v>
      </c>
      <c r="N33" s="13">
        <v>181742000</v>
      </c>
      <c r="O33" s="13">
        <v>364075000</v>
      </c>
      <c r="P33" s="13">
        <v>213815000</v>
      </c>
    </row>
    <row r="34" spans="2:17">
      <c r="B34" s="109"/>
      <c r="C34" s="11" t="s">
        <v>351</v>
      </c>
      <c r="D34" s="1" t="s">
        <v>352</v>
      </c>
      <c r="E34" s="13">
        <v>35839000</v>
      </c>
      <c r="F34" s="13">
        <v>21708000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92000000</v>
      </c>
      <c r="N34" s="13">
        <v>62165000</v>
      </c>
      <c r="O34" s="13">
        <v>127839000</v>
      </c>
      <c r="P34" s="13">
        <v>83873000</v>
      </c>
    </row>
    <row r="35" spans="2:17" ht="45">
      <c r="B35" s="107" t="s">
        <v>353</v>
      </c>
      <c r="C35" s="11"/>
      <c r="D35" s="67" t="s">
        <v>354</v>
      </c>
      <c r="E35" s="72">
        <f>SUM(E36)</f>
        <v>544281000</v>
      </c>
      <c r="F35" s="72">
        <f>SUM(F36)</f>
        <v>519198000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f>SUM(M36)</f>
        <v>1367000</v>
      </c>
      <c r="N35" s="72">
        <v>429000</v>
      </c>
      <c r="O35" s="72">
        <f>SUM(O36)</f>
        <v>545648000</v>
      </c>
      <c r="P35" s="72">
        <f>SUM(P36)</f>
        <v>519627000</v>
      </c>
    </row>
    <row r="36" spans="2:17" ht="30">
      <c r="B36" s="109"/>
      <c r="C36" s="11" t="s">
        <v>355</v>
      </c>
      <c r="D36" s="22" t="s">
        <v>356</v>
      </c>
      <c r="E36" s="13">
        <v>544281000</v>
      </c>
      <c r="F36" s="13">
        <v>519198000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1367000</v>
      </c>
      <c r="N36" s="13">
        <v>429000</v>
      </c>
      <c r="O36" s="13">
        <v>545648000</v>
      </c>
      <c r="P36" s="13">
        <v>519627000</v>
      </c>
    </row>
    <row r="37" spans="2:17">
      <c r="B37" s="107" t="s">
        <v>357</v>
      </c>
      <c r="C37" s="11"/>
      <c r="D37" s="67" t="s">
        <v>348</v>
      </c>
      <c r="E37" s="72">
        <f>SUM(E38)</f>
        <v>129225000</v>
      </c>
      <c r="F37" s="72">
        <f>SUM(F38)</f>
        <v>125629000</v>
      </c>
      <c r="G37" s="72">
        <f>SUM(G38)</f>
        <v>20366000</v>
      </c>
      <c r="H37" s="72">
        <v>2074000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f>SUM(O38)</f>
        <v>149591000</v>
      </c>
      <c r="P37" s="72">
        <f>SUM(P38)</f>
        <v>127704000</v>
      </c>
    </row>
    <row r="38" spans="2:17" ht="30">
      <c r="B38" s="109"/>
      <c r="C38" s="11" t="s">
        <v>358</v>
      </c>
      <c r="D38" s="22" t="s">
        <v>359</v>
      </c>
      <c r="E38" s="13">
        <v>129225000</v>
      </c>
      <c r="F38" s="13">
        <v>125629000</v>
      </c>
      <c r="G38" s="13">
        <v>20366000</v>
      </c>
      <c r="H38" s="13">
        <v>2074000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149591000</v>
      </c>
      <c r="P38" s="13">
        <v>127704000</v>
      </c>
    </row>
    <row r="39" spans="2:17" ht="30">
      <c r="B39" s="107" t="s">
        <v>360</v>
      </c>
      <c r="C39" s="11"/>
      <c r="D39" s="67" t="s">
        <v>361</v>
      </c>
      <c r="E39" s="72">
        <f>SUM(E40)</f>
        <v>79028000</v>
      </c>
      <c r="F39" s="72">
        <f>SUM(F40)</f>
        <v>74395000</v>
      </c>
      <c r="G39" s="72">
        <f>SUM(G40)</f>
        <v>122500000</v>
      </c>
      <c r="H39" s="72">
        <f>SUM(H40)</f>
        <v>41826000</v>
      </c>
      <c r="I39" s="72">
        <v>0</v>
      </c>
      <c r="J39" s="72">
        <v>0</v>
      </c>
      <c r="K39" s="72">
        <v>0</v>
      </c>
      <c r="L39" s="72">
        <v>0</v>
      </c>
      <c r="M39" s="72">
        <f>SUM(M40)</f>
        <v>111450000</v>
      </c>
      <c r="N39" s="72">
        <f>SUM(N40)</f>
        <v>93623000</v>
      </c>
      <c r="O39" s="72">
        <f>SUM(O40)</f>
        <v>312978000</v>
      </c>
      <c r="P39" s="72">
        <f>SUM(P40)</f>
        <v>209845000</v>
      </c>
    </row>
    <row r="40" spans="2:17" ht="30">
      <c r="B40" s="109"/>
      <c r="C40" s="11" t="s">
        <v>362</v>
      </c>
      <c r="D40" s="22" t="s">
        <v>361</v>
      </c>
      <c r="E40" s="13">
        <v>79028000</v>
      </c>
      <c r="F40" s="13">
        <v>74395000</v>
      </c>
      <c r="G40" s="13">
        <v>122500000</v>
      </c>
      <c r="H40" s="13">
        <v>41826000</v>
      </c>
      <c r="I40" s="13">
        <v>0</v>
      </c>
      <c r="J40" s="13">
        <v>0</v>
      </c>
      <c r="K40" s="13">
        <v>0</v>
      </c>
      <c r="L40" s="13">
        <v>0</v>
      </c>
      <c r="M40" s="13">
        <v>111450000</v>
      </c>
      <c r="N40" s="13">
        <v>93623000</v>
      </c>
      <c r="O40" s="13">
        <v>312978000</v>
      </c>
      <c r="P40" s="13">
        <v>209845000</v>
      </c>
    </row>
    <row r="41" spans="2:17" ht="30">
      <c r="B41" s="107" t="s">
        <v>363</v>
      </c>
      <c r="C41" s="11"/>
      <c r="D41" s="67" t="s">
        <v>364</v>
      </c>
      <c r="E41" s="72">
        <f>SUM(E42:E51)</f>
        <v>467086000</v>
      </c>
      <c r="F41" s="72">
        <f>SUM(F42:F51)</f>
        <v>346126000</v>
      </c>
      <c r="G41" s="72">
        <v>0</v>
      </c>
      <c r="H41" s="72">
        <v>0</v>
      </c>
      <c r="I41" s="72">
        <v>0</v>
      </c>
      <c r="J41" s="72">
        <v>0</v>
      </c>
      <c r="K41" s="72">
        <f>SUM(K42:K51)</f>
        <v>244822000</v>
      </c>
      <c r="L41" s="72">
        <f>SUM(L42:L51)</f>
        <v>184776000</v>
      </c>
      <c r="M41" s="72">
        <v>0</v>
      </c>
      <c r="N41" s="72">
        <v>0</v>
      </c>
      <c r="O41" s="74">
        <v>711909000</v>
      </c>
      <c r="P41" s="72">
        <f>SUM(P42:P51)</f>
        <v>530902000</v>
      </c>
      <c r="Q41" s="70" t="s">
        <v>486</v>
      </c>
    </row>
    <row r="42" spans="2:17" ht="30">
      <c r="B42" s="108"/>
      <c r="C42" s="11" t="s">
        <v>365</v>
      </c>
      <c r="D42" s="22" t="s">
        <v>366</v>
      </c>
      <c r="E42" s="13">
        <v>2000000</v>
      </c>
      <c r="F42" s="13">
        <v>1732000</v>
      </c>
      <c r="G42" s="13">
        <v>0</v>
      </c>
      <c r="H42" s="13">
        <v>0</v>
      </c>
      <c r="I42" s="13">
        <v>0</v>
      </c>
      <c r="J42" s="13">
        <v>0</v>
      </c>
      <c r="K42" s="13">
        <v>6900000</v>
      </c>
      <c r="L42" s="13">
        <v>1051000</v>
      </c>
      <c r="M42" s="13">
        <v>0</v>
      </c>
      <c r="N42" s="13">
        <v>0</v>
      </c>
      <c r="O42" s="13">
        <v>8900000</v>
      </c>
      <c r="P42" s="13">
        <v>2783000</v>
      </c>
    </row>
    <row r="43" spans="2:17" ht="30">
      <c r="B43" s="108"/>
      <c r="C43" s="11" t="s">
        <v>367</v>
      </c>
      <c r="D43" s="22" t="s">
        <v>368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1600000</v>
      </c>
      <c r="L43" s="13">
        <v>43000</v>
      </c>
      <c r="M43" s="13">
        <v>0</v>
      </c>
      <c r="N43" s="13">
        <v>0</v>
      </c>
      <c r="O43" s="13">
        <v>1600000</v>
      </c>
      <c r="P43" s="13">
        <v>43000</v>
      </c>
    </row>
    <row r="44" spans="2:17" ht="30">
      <c r="B44" s="108"/>
      <c r="C44" s="11" t="s">
        <v>369</v>
      </c>
      <c r="D44" s="22" t="s">
        <v>370</v>
      </c>
      <c r="E44" s="13">
        <v>87022000</v>
      </c>
      <c r="F44" s="13">
        <v>57181000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87022000</v>
      </c>
      <c r="P44" s="13">
        <v>57181000</v>
      </c>
    </row>
    <row r="45" spans="2:17" ht="30">
      <c r="B45" s="108"/>
      <c r="C45" s="11" t="s">
        <v>371</v>
      </c>
      <c r="D45" s="22" t="s">
        <v>372</v>
      </c>
      <c r="E45" s="13">
        <v>23956000</v>
      </c>
      <c r="F45" s="13">
        <v>8250000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23956000</v>
      </c>
      <c r="P45" s="13">
        <v>8250000</v>
      </c>
    </row>
    <row r="46" spans="2:17" ht="45">
      <c r="B46" s="108"/>
      <c r="C46" s="11" t="s">
        <v>373</v>
      </c>
      <c r="D46" s="22" t="s">
        <v>374</v>
      </c>
      <c r="E46" s="13">
        <v>167151000</v>
      </c>
      <c r="F46" s="13">
        <v>163625000</v>
      </c>
      <c r="G46" s="13">
        <v>0</v>
      </c>
      <c r="H46" s="13">
        <v>0</v>
      </c>
      <c r="I46" s="13">
        <v>0</v>
      </c>
      <c r="J46" s="13">
        <v>0</v>
      </c>
      <c r="K46" s="13">
        <v>47822000</v>
      </c>
      <c r="L46" s="13">
        <v>0</v>
      </c>
      <c r="M46" s="13">
        <v>0</v>
      </c>
      <c r="N46" s="13">
        <v>0</v>
      </c>
      <c r="O46" s="13">
        <v>214973000</v>
      </c>
      <c r="P46" s="13">
        <v>163625000</v>
      </c>
    </row>
    <row r="47" spans="2:17" ht="30">
      <c r="B47" s="108"/>
      <c r="C47" s="11" t="s">
        <v>375</v>
      </c>
      <c r="D47" s="22" t="s">
        <v>376</v>
      </c>
      <c r="E47" s="13">
        <v>32456000</v>
      </c>
      <c r="F47" s="13">
        <v>11000000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32456000</v>
      </c>
      <c r="P47" s="13">
        <v>11000000</v>
      </c>
    </row>
    <row r="48" spans="2:17" ht="30">
      <c r="B48" s="108"/>
      <c r="C48" s="11" t="s">
        <v>377</v>
      </c>
      <c r="D48" s="22" t="s">
        <v>378</v>
      </c>
      <c r="E48" s="13">
        <v>37856000</v>
      </c>
      <c r="F48" s="13">
        <v>35211000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37856000</v>
      </c>
      <c r="P48" s="13">
        <v>35211000</v>
      </c>
    </row>
    <row r="49" spans="2:16" ht="45">
      <c r="B49" s="108"/>
      <c r="C49" s="11" t="s">
        <v>379</v>
      </c>
      <c r="D49" s="22" t="s">
        <v>380</v>
      </c>
      <c r="E49" s="13">
        <v>91268000</v>
      </c>
      <c r="F49" s="13">
        <v>66018000</v>
      </c>
      <c r="G49" s="13">
        <v>0</v>
      </c>
      <c r="H49" s="13">
        <v>0</v>
      </c>
      <c r="I49" s="13">
        <v>0</v>
      </c>
      <c r="J49" s="13">
        <v>0</v>
      </c>
      <c r="K49" s="13">
        <v>188500000</v>
      </c>
      <c r="L49" s="13">
        <v>183682000</v>
      </c>
      <c r="M49" s="13">
        <v>0</v>
      </c>
      <c r="N49" s="13">
        <v>0</v>
      </c>
      <c r="O49" s="13">
        <v>279768000</v>
      </c>
      <c r="P49" s="13">
        <v>249700000</v>
      </c>
    </row>
    <row r="50" spans="2:16" ht="30">
      <c r="B50" s="108"/>
      <c r="C50" s="11" t="s">
        <v>381</v>
      </c>
      <c r="D50" s="22" t="s">
        <v>382</v>
      </c>
      <c r="E50" s="13">
        <v>3807000</v>
      </c>
      <c r="F50" s="13">
        <v>822000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3807000</v>
      </c>
      <c r="P50" s="13">
        <v>822000</v>
      </c>
    </row>
    <row r="51" spans="2:16" ht="36" customHeight="1">
      <c r="B51" s="109"/>
      <c r="C51" s="11" t="s">
        <v>383</v>
      </c>
      <c r="D51" s="22" t="s">
        <v>384</v>
      </c>
      <c r="E51" s="13">
        <v>21570000</v>
      </c>
      <c r="F51" s="13">
        <v>2287000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21570000</v>
      </c>
      <c r="P51" s="13">
        <v>2287000</v>
      </c>
    </row>
    <row r="52" spans="2:16">
      <c r="B52" s="114" t="s">
        <v>59</v>
      </c>
      <c r="C52" s="115"/>
      <c r="D52" s="116"/>
      <c r="E52" s="40">
        <f>SUM(E41+E39+E37+E35+E29+E26+E24+E17+E13+E11+E9+E6)</f>
        <v>18559238000</v>
      </c>
      <c r="F52" s="76">
        <v>17833147000</v>
      </c>
      <c r="G52" s="40">
        <f>SUM(G39+G37)</f>
        <v>142866000</v>
      </c>
      <c r="H52" s="40">
        <f>SUM(H39+H37)</f>
        <v>43900000</v>
      </c>
      <c r="I52" s="40">
        <f>SUM(I26+I17)</f>
        <v>15060000</v>
      </c>
      <c r="J52" s="40">
        <f>SUM(J26+J17)</f>
        <v>11931000</v>
      </c>
      <c r="K52" s="40">
        <f>SUM(K41+K39+K37+K35+K29+K26+K24+K17+K13+K11+K9+K6)</f>
        <v>555786000</v>
      </c>
      <c r="L52" s="40">
        <f>SUM(L41+L39+L37+L35+L29+L26+L24+L17+L13+L11+L9+L6)</f>
        <v>317984000</v>
      </c>
      <c r="M52" s="40">
        <f>SUM(M39+M37+M41+M35+M29+M26+M24+M17+M13+M11+M9+M6)</f>
        <v>911875000</v>
      </c>
      <c r="N52" s="40">
        <f>SUM(N41+N39+N37+N35+N29+N26+N24+N17+N13+N11+N9+N6)</f>
        <v>414257000</v>
      </c>
      <c r="O52" s="76">
        <v>20184825000</v>
      </c>
      <c r="P52" s="76">
        <v>18621219000</v>
      </c>
    </row>
    <row r="53" spans="2:16" ht="45">
      <c r="F53" s="75" t="s">
        <v>484</v>
      </c>
      <c r="O53" s="75" t="s">
        <v>487</v>
      </c>
      <c r="P53" s="75" t="s">
        <v>492</v>
      </c>
    </row>
  </sheetData>
  <mergeCells count="23">
    <mergeCell ref="B24:B25"/>
    <mergeCell ref="B2:E2"/>
    <mergeCell ref="B3:B5"/>
    <mergeCell ref="C3:C5"/>
    <mergeCell ref="D3:D5"/>
    <mergeCell ref="E3:P3"/>
    <mergeCell ref="E4:H4"/>
    <mergeCell ref="I4:J4"/>
    <mergeCell ref="K4:L4"/>
    <mergeCell ref="M4:N4"/>
    <mergeCell ref="O4:P4"/>
    <mergeCell ref="B6:B8"/>
    <mergeCell ref="B9:B10"/>
    <mergeCell ref="B11:B12"/>
    <mergeCell ref="B13:B16"/>
    <mergeCell ref="B17:B23"/>
    <mergeCell ref="B52:D52"/>
    <mergeCell ref="B26:B28"/>
    <mergeCell ref="B29:B34"/>
    <mergeCell ref="B35:B36"/>
    <mergeCell ref="B37:B38"/>
    <mergeCell ref="B39:B40"/>
    <mergeCell ref="B41:B5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Зав.с-ка на Буџ. на РМ 2011</vt:lpstr>
      <vt:lpstr>Бил. на прих. на Буџ.РМ ставки </vt:lpstr>
      <vt:lpstr>Бил.на расх.Буџ.РМ по ставки </vt:lpstr>
      <vt:lpstr>Бил.на прих.на Цен.Буџ.по ставк</vt:lpstr>
      <vt:lpstr>Бил.на расх.на Цен.Буџ.по ставк</vt:lpstr>
      <vt:lpstr>Бил.на прих.Цен.Буџ.по буџ.кори</vt:lpstr>
      <vt:lpstr>Бил.на расх.Цен.буџ по буџ.кори</vt:lpstr>
      <vt:lpstr>Буџ.расх. по функ. на Цен.Буџет</vt:lpstr>
      <vt:lpstr>Владини прог. на Цен.буџет</vt:lpstr>
      <vt:lpstr>Прег.на развој. потпрограми</vt:lpstr>
      <vt:lpstr>Аг.Држ.Пат-Бил.прих.став и наме</vt:lpstr>
      <vt:lpstr>Аг.Држ.Пат-Бил.расх.став и наме</vt:lpstr>
      <vt:lpstr>ФЗО на РМ-Бил.прих.став и намен</vt:lpstr>
      <vt:lpstr>ФЗО на РМ-Бил.расх.став. и наме</vt:lpstr>
      <vt:lpstr>АВРМ-Бил.прих.ставка и намена</vt:lpstr>
      <vt:lpstr>АВРМ-Бил.расх.ставка и намена</vt:lpstr>
      <vt:lpstr>ФПИО РМ-Бил.на прих.став и наме</vt:lpstr>
      <vt:lpstr>ФПИО РМ-Бил.расх. ставка и наме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dcterms:created xsi:type="dcterms:W3CDTF">2015-10-13T21:27:03Z</dcterms:created>
  <dcterms:modified xsi:type="dcterms:W3CDTF">2015-12-20T20:40:35Z</dcterms:modified>
</cp:coreProperties>
</file>